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4 Vollzug_Finanzausgleich\Vollzug_2021\Durchlauf\NewWeb\"/>
    </mc:Choice>
  </mc:AlternateContent>
  <bookViews>
    <workbookView xWindow="-15" yWindow="-15" windowWidth="28830" windowHeight="7305"/>
  </bookViews>
  <sheets>
    <sheet name="Exécution 2012" sheetId="1" r:id="rId1"/>
  </sheets>
  <definedNames>
    <definedName name="_xlnm._FilterDatabase" localSheetId="0" hidden="1">'Exécution 2012'!$A$1:$AJ$383</definedName>
  </definedNames>
  <calcPr calcId="162913"/>
</workbook>
</file>

<file path=xl/calcChain.xml><?xml version="1.0" encoding="utf-8"?>
<calcChain xmlns="http://schemas.openxmlformats.org/spreadsheetml/2006/main">
  <c r="R387" i="1" l="1"/>
  <c r="AX386" i="1"/>
  <c r="AW386" i="1"/>
  <c r="AV386" i="1"/>
  <c r="AU386" i="1"/>
  <c r="AT386" i="1"/>
  <c r="AS386" i="1"/>
  <c r="AO386" i="1"/>
  <c r="AK386" i="1"/>
  <c r="AI386" i="1"/>
  <c r="AG386" i="1"/>
  <c r="X386" i="1"/>
  <c r="U386" i="1"/>
  <c r="R386" i="1"/>
  <c r="M386" i="1"/>
  <c r="L386" i="1"/>
  <c r="J386" i="1"/>
  <c r="I386" i="1"/>
  <c r="H386" i="1"/>
  <c r="F386" i="1"/>
  <c r="G387" i="1"/>
  <c r="E386" i="1"/>
  <c r="AM244" i="1"/>
  <c r="AL244" i="1"/>
  <c r="Z244" i="1"/>
  <c r="AC244" i="1"/>
  <c r="V244" i="1"/>
  <c r="S244" i="1"/>
  <c r="N244" i="1"/>
  <c r="AM243" i="1"/>
  <c r="AL243" i="1" s="1"/>
  <c r="Z243" i="1"/>
  <c r="AC243" i="1"/>
  <c r="V243" i="1"/>
  <c r="S243" i="1"/>
  <c r="N243" i="1"/>
  <c r="AM242" i="1"/>
  <c r="AL242" i="1"/>
  <c r="Z242" i="1"/>
  <c r="AC242" i="1"/>
  <c r="V242" i="1"/>
  <c r="S242" i="1"/>
  <c r="N242" i="1"/>
  <c r="AM241" i="1"/>
  <c r="AL241" i="1"/>
  <c r="Z241" i="1"/>
  <c r="AC241" i="1" s="1"/>
  <c r="V241" i="1"/>
  <c r="S241" i="1"/>
  <c r="N241" i="1"/>
  <c r="AM240" i="1"/>
  <c r="AL240" i="1"/>
  <c r="Z240" i="1"/>
  <c r="AC240" i="1"/>
  <c r="V240" i="1"/>
  <c r="S240" i="1"/>
  <c r="N240" i="1"/>
  <c r="AM239" i="1"/>
  <c r="AL239" i="1" s="1"/>
  <c r="Z239" i="1"/>
  <c r="AC239" i="1"/>
  <c r="V239" i="1"/>
  <c r="S239" i="1"/>
  <c r="N239" i="1"/>
  <c r="AM238" i="1"/>
  <c r="AL238" i="1" s="1"/>
  <c r="Z238" i="1"/>
  <c r="V238" i="1"/>
  <c r="S238" i="1"/>
  <c r="N238" i="1"/>
  <c r="AM237" i="1"/>
  <c r="AL237" i="1"/>
  <c r="Z237" i="1"/>
  <c r="V237" i="1"/>
  <c r="S237" i="1"/>
  <c r="N237" i="1"/>
  <c r="O237" i="1"/>
  <c r="AM236" i="1"/>
  <c r="AL236" i="1" s="1"/>
  <c r="Z236" i="1"/>
  <c r="V236" i="1"/>
  <c r="S236" i="1"/>
  <c r="N236" i="1"/>
  <c r="O236" i="1"/>
  <c r="AM235" i="1"/>
  <c r="AL235" i="1" s="1"/>
  <c r="Z235" i="1"/>
  <c r="V235" i="1"/>
  <c r="S235" i="1"/>
  <c r="AD235" i="1" s="1"/>
  <c r="N235" i="1"/>
  <c r="AM234" i="1"/>
  <c r="AL234" i="1"/>
  <c r="Z234" i="1"/>
  <c r="AC234" i="1" s="1"/>
  <c r="V234" i="1"/>
  <c r="S234" i="1"/>
  <c r="N234" i="1"/>
  <c r="O234" i="1"/>
  <c r="AM233" i="1"/>
  <c r="AL233" i="1"/>
  <c r="Z233" i="1"/>
  <c r="V233" i="1"/>
  <c r="S233" i="1"/>
  <c r="N233" i="1"/>
  <c r="O233" i="1"/>
  <c r="AM232" i="1"/>
  <c r="AL232" i="1" s="1"/>
  <c r="Z232" i="1"/>
  <c r="V232" i="1"/>
  <c r="S232" i="1"/>
  <c r="N232" i="1"/>
  <c r="O232" i="1"/>
  <c r="AM231" i="1"/>
  <c r="AL231" i="1"/>
  <c r="Z231" i="1"/>
  <c r="V231" i="1"/>
  <c r="S231" i="1"/>
  <c r="N231" i="1"/>
  <c r="AM230" i="1"/>
  <c r="AL230" i="1"/>
  <c r="Z230" i="1"/>
  <c r="V230" i="1"/>
  <c r="S230" i="1"/>
  <c r="N230" i="1"/>
  <c r="AM229" i="1"/>
  <c r="AL229" i="1"/>
  <c r="Z229" i="1"/>
  <c r="AC229" i="1" s="1"/>
  <c r="V229" i="1"/>
  <c r="S229" i="1"/>
  <c r="N229" i="1"/>
  <c r="AM228" i="1"/>
  <c r="AL228" i="1"/>
  <c r="Z228" i="1"/>
  <c r="AC228" i="1" s="1"/>
  <c r="V228" i="1"/>
  <c r="S228" i="1"/>
  <c r="N228" i="1"/>
  <c r="AM227" i="1"/>
  <c r="AL227" i="1" s="1"/>
  <c r="Z227" i="1"/>
  <c r="AC227" i="1"/>
  <c r="V227" i="1"/>
  <c r="S227" i="1"/>
  <c r="N227" i="1"/>
  <c r="O227" i="1"/>
  <c r="AM226" i="1"/>
  <c r="AL226" i="1" s="1"/>
  <c r="Z226" i="1"/>
  <c r="AC226" i="1"/>
  <c r="V226" i="1"/>
  <c r="S226" i="1"/>
  <c r="N226" i="1"/>
  <c r="AM225" i="1"/>
  <c r="AL225" i="1"/>
  <c r="Z225" i="1"/>
  <c r="AC225" i="1"/>
  <c r="V225" i="1"/>
  <c r="S225" i="1"/>
  <c r="AD225" i="1" s="1"/>
  <c r="N225" i="1"/>
  <c r="O225" i="1"/>
  <c r="AM224" i="1"/>
  <c r="AL224" i="1"/>
  <c r="Z224" i="1"/>
  <c r="AC224" i="1"/>
  <c r="V224" i="1"/>
  <c r="S224" i="1"/>
  <c r="AD224" i="1" s="1"/>
  <c r="N224" i="1"/>
  <c r="AM223" i="1"/>
  <c r="AL223" i="1"/>
  <c r="Z223" i="1"/>
  <c r="AC223" i="1" s="1"/>
  <c r="V223" i="1"/>
  <c r="S223" i="1"/>
  <c r="N223" i="1"/>
  <c r="AM222" i="1"/>
  <c r="AL222" i="1"/>
  <c r="Z222" i="1"/>
  <c r="AC222" i="1" s="1"/>
  <c r="V222" i="1"/>
  <c r="S222" i="1"/>
  <c r="N222" i="1"/>
  <c r="AM221" i="1"/>
  <c r="AL221" i="1"/>
  <c r="Z221" i="1"/>
  <c r="AC221" i="1" s="1"/>
  <c r="V221" i="1"/>
  <c r="S221" i="1"/>
  <c r="N221" i="1"/>
  <c r="AM220" i="1"/>
  <c r="AL220" i="1"/>
  <c r="Z220" i="1"/>
  <c r="AC220" i="1" s="1"/>
  <c r="V220" i="1"/>
  <c r="S220" i="1"/>
  <c r="N220" i="1"/>
  <c r="AM219" i="1"/>
  <c r="AL219" i="1" s="1"/>
  <c r="Z219" i="1"/>
  <c r="AC219" i="1"/>
  <c r="V219" i="1"/>
  <c r="S219" i="1"/>
  <c r="N219" i="1"/>
  <c r="O219" i="1"/>
  <c r="AM218" i="1"/>
  <c r="AL218" i="1" s="1"/>
  <c r="Z218" i="1"/>
  <c r="AC218" i="1"/>
  <c r="V218" i="1"/>
  <c r="S218" i="1"/>
  <c r="N218" i="1"/>
  <c r="AM217" i="1"/>
  <c r="AL217" i="1"/>
  <c r="Z217" i="1"/>
  <c r="AC217" i="1"/>
  <c r="V217" i="1"/>
  <c r="S217" i="1"/>
  <c r="N217" i="1"/>
  <c r="O217" i="1"/>
  <c r="AM216" i="1"/>
  <c r="AL216" i="1"/>
  <c r="Z216" i="1"/>
  <c r="V216" i="1"/>
  <c r="S216" i="1"/>
  <c r="N216" i="1"/>
  <c r="AM215" i="1"/>
  <c r="AL215" i="1"/>
  <c r="Z215" i="1"/>
  <c r="V215" i="1"/>
  <c r="S215" i="1"/>
  <c r="N215" i="1"/>
  <c r="AM214" i="1"/>
  <c r="AL214" i="1"/>
  <c r="Z214" i="1"/>
  <c r="V214" i="1"/>
  <c r="S214" i="1"/>
  <c r="N214" i="1"/>
  <c r="O214" i="1"/>
  <c r="AM105" i="1"/>
  <c r="AL105" i="1" s="1"/>
  <c r="Z105" i="1"/>
  <c r="V105" i="1"/>
  <c r="S105" i="1"/>
  <c r="N105" i="1"/>
  <c r="O105" i="1"/>
  <c r="AM104" i="1"/>
  <c r="AL104" i="1"/>
  <c r="Z104" i="1"/>
  <c r="V104" i="1"/>
  <c r="S104" i="1"/>
  <c r="N104" i="1"/>
  <c r="AM103" i="1"/>
  <c r="AL103" i="1"/>
  <c r="Z103" i="1"/>
  <c r="V103" i="1"/>
  <c r="S103" i="1"/>
  <c r="N103" i="1"/>
  <c r="O103" i="1"/>
  <c r="AM102" i="1"/>
  <c r="AL102" i="1" s="1"/>
  <c r="Z102" i="1"/>
  <c r="V102" i="1"/>
  <c r="S102" i="1"/>
  <c r="N102" i="1"/>
  <c r="O102" i="1"/>
  <c r="AM101" i="1"/>
  <c r="AL101" i="1"/>
  <c r="Z101" i="1"/>
  <c r="V101" i="1"/>
  <c r="S101" i="1"/>
  <c r="N101" i="1"/>
  <c r="AM100" i="1"/>
  <c r="AL100" i="1"/>
  <c r="Z100" i="1"/>
  <c r="V100" i="1"/>
  <c r="S100" i="1"/>
  <c r="N100" i="1"/>
  <c r="O100" i="1"/>
  <c r="AM99" i="1"/>
  <c r="AL99" i="1" s="1"/>
  <c r="Z99" i="1"/>
  <c r="V99" i="1"/>
  <c r="S99" i="1"/>
  <c r="N99" i="1"/>
  <c r="AM98" i="1"/>
  <c r="AL98" i="1"/>
  <c r="Z98" i="1"/>
  <c r="V98" i="1"/>
  <c r="S98" i="1"/>
  <c r="N98" i="1"/>
  <c r="AM97" i="1"/>
  <c r="AL97" i="1" s="1"/>
  <c r="Z97" i="1"/>
  <c r="AC97" i="1"/>
  <c r="V97" i="1"/>
  <c r="S97" i="1"/>
  <c r="N97" i="1"/>
  <c r="AM96" i="1"/>
  <c r="AL96" i="1" s="1"/>
  <c r="Z96" i="1"/>
  <c r="AC96" i="1"/>
  <c r="V96" i="1"/>
  <c r="S96" i="1"/>
  <c r="N96" i="1"/>
  <c r="AM95" i="1"/>
  <c r="AL95" i="1"/>
  <c r="Z95" i="1"/>
  <c r="AC95" i="1" s="1"/>
  <c r="V95" i="1"/>
  <c r="S95" i="1"/>
  <c r="AD95" i="1" s="1"/>
  <c r="N95" i="1"/>
  <c r="AM94" i="1"/>
  <c r="AL94" i="1"/>
  <c r="Z94" i="1"/>
  <c r="AC94" i="1" s="1"/>
  <c r="V94" i="1"/>
  <c r="S94" i="1"/>
  <c r="N94" i="1"/>
  <c r="AM93" i="1"/>
  <c r="AL93" i="1" s="1"/>
  <c r="Z93" i="1"/>
  <c r="AC93" i="1"/>
  <c r="V93" i="1"/>
  <c r="S93" i="1"/>
  <c r="N93" i="1"/>
  <c r="AM92" i="1"/>
  <c r="AL92" i="1"/>
  <c r="Z92" i="1"/>
  <c r="AC92" i="1"/>
  <c r="V92" i="1"/>
  <c r="S92" i="1"/>
  <c r="N92" i="1"/>
  <c r="AM91" i="1"/>
  <c r="AL91" i="1"/>
  <c r="Z91" i="1"/>
  <c r="AC91" i="1" s="1"/>
  <c r="V91" i="1"/>
  <c r="S91" i="1"/>
  <c r="N91" i="1"/>
  <c r="AM90" i="1"/>
  <c r="AL90" i="1"/>
  <c r="Z90" i="1"/>
  <c r="AC90" i="1"/>
  <c r="V90" i="1"/>
  <c r="S90" i="1"/>
  <c r="N90" i="1"/>
  <c r="AM89" i="1"/>
  <c r="AL89" i="1" s="1"/>
  <c r="Z89" i="1"/>
  <c r="AC89" i="1"/>
  <c r="V89" i="1"/>
  <c r="S89" i="1"/>
  <c r="N89" i="1"/>
  <c r="AM88" i="1"/>
  <c r="AL88" i="1" s="1"/>
  <c r="Z88" i="1"/>
  <c r="AC88" i="1"/>
  <c r="V88" i="1"/>
  <c r="S88" i="1"/>
  <c r="N88" i="1"/>
  <c r="AM268" i="1"/>
  <c r="AL268" i="1"/>
  <c r="Z268" i="1"/>
  <c r="AC268" i="1" s="1"/>
  <c r="V268" i="1"/>
  <c r="S268" i="1"/>
  <c r="N268" i="1"/>
  <c r="AM267" i="1"/>
  <c r="AL267" i="1"/>
  <c r="Z267" i="1"/>
  <c r="Y267" i="1" s="1"/>
  <c r="AC267" i="1"/>
  <c r="V267" i="1"/>
  <c r="S267" i="1"/>
  <c r="N267" i="1"/>
  <c r="AM266" i="1"/>
  <c r="AL266" i="1" s="1"/>
  <c r="Z266" i="1"/>
  <c r="AC266" i="1"/>
  <c r="V266" i="1"/>
  <c r="S266" i="1"/>
  <c r="N266" i="1"/>
  <c r="AM265" i="1"/>
  <c r="AL265" i="1"/>
  <c r="Z265" i="1"/>
  <c r="AC265" i="1"/>
  <c r="V265" i="1"/>
  <c r="S265" i="1"/>
  <c r="N265" i="1"/>
  <c r="AM264" i="1"/>
  <c r="AL264" i="1"/>
  <c r="Z264" i="1"/>
  <c r="AC264" i="1" s="1"/>
  <c r="V264" i="1"/>
  <c r="S264" i="1"/>
  <c r="N264" i="1"/>
  <c r="AM263" i="1"/>
  <c r="AL263" i="1"/>
  <c r="Z263" i="1"/>
  <c r="AC263" i="1"/>
  <c r="V263" i="1"/>
  <c r="S263" i="1"/>
  <c r="N263" i="1"/>
  <c r="AM262" i="1"/>
  <c r="AL262" i="1" s="1"/>
  <c r="Z262" i="1"/>
  <c r="AC262" i="1"/>
  <c r="V262" i="1"/>
  <c r="S262" i="1"/>
  <c r="N262" i="1"/>
  <c r="O262" i="1"/>
  <c r="AM261" i="1"/>
  <c r="AL261" i="1" s="1"/>
  <c r="Z261" i="1"/>
  <c r="V261" i="1"/>
  <c r="S261" i="1"/>
  <c r="N261" i="1"/>
  <c r="O261" i="1"/>
  <c r="AM260" i="1"/>
  <c r="AL260" i="1"/>
  <c r="Z260" i="1"/>
  <c r="V260" i="1"/>
  <c r="S260" i="1"/>
  <c r="N260" i="1"/>
  <c r="AM259" i="1"/>
  <c r="AL259" i="1"/>
  <c r="Z259" i="1"/>
  <c r="V259" i="1"/>
  <c r="S259" i="1"/>
  <c r="N259" i="1"/>
  <c r="O259" i="1"/>
  <c r="AM258" i="1"/>
  <c r="AL258" i="1"/>
  <c r="Z258" i="1"/>
  <c r="V258" i="1"/>
  <c r="S258" i="1"/>
  <c r="N258" i="1"/>
  <c r="O258" i="1"/>
  <c r="AM257" i="1"/>
  <c r="AL257" i="1" s="1"/>
  <c r="Z257" i="1"/>
  <c r="V257" i="1"/>
  <c r="S257" i="1"/>
  <c r="N257" i="1"/>
  <c r="O257" i="1"/>
  <c r="AM256" i="1"/>
  <c r="AL256" i="1"/>
  <c r="Z256" i="1"/>
  <c r="V256" i="1"/>
  <c r="S256" i="1"/>
  <c r="N256" i="1"/>
  <c r="AM255" i="1"/>
  <c r="AL255" i="1"/>
  <c r="Z255" i="1"/>
  <c r="V255" i="1"/>
  <c r="S255" i="1"/>
  <c r="N255" i="1"/>
  <c r="AM254" i="1"/>
  <c r="AL254" i="1"/>
  <c r="Z254" i="1"/>
  <c r="V254" i="1"/>
  <c r="S254" i="1"/>
  <c r="N254" i="1"/>
  <c r="O254" i="1"/>
  <c r="AM253" i="1"/>
  <c r="AL253" i="1" s="1"/>
  <c r="Z253" i="1"/>
  <c r="V253" i="1"/>
  <c r="S253" i="1"/>
  <c r="N253" i="1"/>
  <c r="O253" i="1"/>
  <c r="AM252" i="1"/>
  <c r="AL252" i="1" s="1"/>
  <c r="Z252" i="1"/>
  <c r="V252" i="1"/>
  <c r="S252" i="1"/>
  <c r="N252" i="1"/>
  <c r="AM251" i="1"/>
  <c r="AL251" i="1"/>
  <c r="Z251" i="1"/>
  <c r="Y251" i="1" s="1"/>
  <c r="V251" i="1"/>
  <c r="S251" i="1"/>
  <c r="N251" i="1"/>
  <c r="O251" i="1"/>
  <c r="AM250" i="1"/>
  <c r="AL250" i="1"/>
  <c r="Z250" i="1"/>
  <c r="V250" i="1"/>
  <c r="S250" i="1"/>
  <c r="N250" i="1"/>
  <c r="O250" i="1"/>
  <c r="AM249" i="1"/>
  <c r="AL249" i="1" s="1"/>
  <c r="Z249" i="1"/>
  <c r="V249" i="1"/>
  <c r="S249" i="1"/>
  <c r="N249" i="1"/>
  <c r="O249" i="1"/>
  <c r="AM248" i="1"/>
  <c r="AL248" i="1"/>
  <c r="Z248" i="1"/>
  <c r="V248" i="1"/>
  <c r="S248" i="1"/>
  <c r="N248" i="1"/>
  <c r="AM247" i="1"/>
  <c r="AL247" i="1"/>
  <c r="Z247" i="1"/>
  <c r="V247" i="1"/>
  <c r="S247" i="1"/>
  <c r="N247" i="1"/>
  <c r="AM246" i="1"/>
  <c r="AL246" i="1"/>
  <c r="Z246" i="1"/>
  <c r="Y246" i="1" s="1"/>
  <c r="V246" i="1"/>
  <c r="S246" i="1"/>
  <c r="N246" i="1"/>
  <c r="O246" i="1"/>
  <c r="AM245" i="1"/>
  <c r="AL245" i="1" s="1"/>
  <c r="Z245" i="1"/>
  <c r="V245" i="1"/>
  <c r="S245" i="1"/>
  <c r="N245" i="1"/>
  <c r="O245" i="1"/>
  <c r="AM117" i="1"/>
  <c r="AL117" i="1"/>
  <c r="Z117" i="1"/>
  <c r="V117" i="1"/>
  <c r="S117" i="1"/>
  <c r="N117" i="1"/>
  <c r="AM116" i="1"/>
  <c r="AL116" i="1"/>
  <c r="Z116" i="1"/>
  <c r="V116" i="1"/>
  <c r="S116" i="1"/>
  <c r="N116" i="1"/>
  <c r="O116" i="1"/>
  <c r="AM115" i="1"/>
  <c r="AL115" i="1"/>
  <c r="Z115" i="1"/>
  <c r="V115" i="1"/>
  <c r="S115" i="1"/>
  <c r="N115" i="1"/>
  <c r="O115" i="1"/>
  <c r="AM114" i="1"/>
  <c r="AL114" i="1" s="1"/>
  <c r="Z114" i="1"/>
  <c r="V114" i="1"/>
  <c r="S114" i="1"/>
  <c r="N114" i="1"/>
  <c r="O114" i="1"/>
  <c r="AM113" i="1"/>
  <c r="AL113" i="1"/>
  <c r="Z113" i="1"/>
  <c r="V113" i="1"/>
  <c r="S113" i="1"/>
  <c r="N113" i="1"/>
  <c r="AM112" i="1"/>
  <c r="AL112" i="1"/>
  <c r="Z112" i="1"/>
  <c r="V112" i="1"/>
  <c r="S112" i="1"/>
  <c r="N112" i="1"/>
  <c r="AM111" i="1"/>
  <c r="AL111" i="1"/>
  <c r="Z111" i="1"/>
  <c r="V111" i="1"/>
  <c r="S111" i="1"/>
  <c r="N111" i="1"/>
  <c r="O111" i="1"/>
  <c r="AM110" i="1"/>
  <c r="AL110" i="1" s="1"/>
  <c r="Z110" i="1"/>
  <c r="V110" i="1"/>
  <c r="S110" i="1"/>
  <c r="N110" i="1"/>
  <c r="O110" i="1"/>
  <c r="AM109" i="1"/>
  <c r="AL109" i="1" s="1"/>
  <c r="Z109" i="1"/>
  <c r="V109" i="1"/>
  <c r="S109" i="1"/>
  <c r="AD109" i="1" s="1"/>
  <c r="N109" i="1"/>
  <c r="AM108" i="1"/>
  <c r="AL108" i="1"/>
  <c r="Z108" i="1"/>
  <c r="Y108" i="1" s="1"/>
  <c r="V108" i="1"/>
  <c r="S108" i="1"/>
  <c r="N108" i="1"/>
  <c r="O108" i="1"/>
  <c r="AM107" i="1"/>
  <c r="AL107" i="1"/>
  <c r="Z107" i="1"/>
  <c r="V107" i="1"/>
  <c r="S107" i="1"/>
  <c r="N107" i="1"/>
  <c r="AM106" i="1"/>
  <c r="AL106" i="1"/>
  <c r="Z106" i="1"/>
  <c r="V106" i="1"/>
  <c r="S106" i="1"/>
  <c r="N106" i="1"/>
  <c r="AM63" i="1"/>
  <c r="AL63" i="1"/>
  <c r="Z63" i="1"/>
  <c r="V63" i="1"/>
  <c r="S63" i="1"/>
  <c r="N63" i="1"/>
  <c r="AM62" i="1"/>
  <c r="AL62" i="1" s="1"/>
  <c r="Z62" i="1"/>
  <c r="V62" i="1"/>
  <c r="S62" i="1"/>
  <c r="N62" i="1"/>
  <c r="O62" i="1"/>
  <c r="AM61" i="1"/>
  <c r="AL61" i="1" s="1"/>
  <c r="Z61" i="1"/>
  <c r="V61" i="1"/>
  <c r="S61" i="1"/>
  <c r="AD61" i="1" s="1"/>
  <c r="N61" i="1"/>
  <c r="AM60" i="1"/>
  <c r="AL60" i="1"/>
  <c r="Z60" i="1"/>
  <c r="Z386" i="1" s="1"/>
  <c r="V60" i="1"/>
  <c r="S60" i="1"/>
  <c r="N60" i="1"/>
  <c r="O60" i="1"/>
  <c r="AM59" i="1"/>
  <c r="AL59" i="1"/>
  <c r="Z59" i="1"/>
  <c r="V59" i="1"/>
  <c r="S59" i="1"/>
  <c r="N59" i="1"/>
  <c r="O59" i="1"/>
  <c r="AM58" i="1"/>
  <c r="AL58" i="1" s="1"/>
  <c r="Z58" i="1"/>
  <c r="V58" i="1"/>
  <c r="S58" i="1"/>
  <c r="N58" i="1"/>
  <c r="O58" i="1"/>
  <c r="AM57" i="1"/>
  <c r="AL57" i="1"/>
  <c r="Z57" i="1"/>
  <c r="V57" i="1"/>
  <c r="S57" i="1"/>
  <c r="N57" i="1"/>
  <c r="AM56" i="1"/>
  <c r="AL56" i="1"/>
  <c r="Z56" i="1"/>
  <c r="V56" i="1"/>
  <c r="S56" i="1"/>
  <c r="N56" i="1"/>
  <c r="O56" i="1"/>
  <c r="AM55" i="1"/>
  <c r="AL55" i="1"/>
  <c r="Z55" i="1"/>
  <c r="V55" i="1"/>
  <c r="S55" i="1"/>
  <c r="N55" i="1"/>
  <c r="O55" i="1"/>
  <c r="AM54" i="1"/>
  <c r="AL54" i="1" s="1"/>
  <c r="Z54" i="1"/>
  <c r="V54" i="1"/>
  <c r="S54" i="1"/>
  <c r="N54" i="1"/>
  <c r="O54" i="1"/>
  <c r="AM53" i="1"/>
  <c r="AL53" i="1" s="1"/>
  <c r="Z53" i="1"/>
  <c r="V53" i="1"/>
  <c r="S53" i="1"/>
  <c r="N53" i="1"/>
  <c r="AM52" i="1"/>
  <c r="AL52" i="1"/>
  <c r="Z52" i="1"/>
  <c r="Y52" i="1" s="1"/>
  <c r="V52" i="1"/>
  <c r="S52" i="1"/>
  <c r="N52" i="1"/>
  <c r="AM51" i="1"/>
  <c r="AL51" i="1"/>
  <c r="Z51" i="1"/>
  <c r="Y51" i="1" s="1"/>
  <c r="V51" i="1"/>
  <c r="S51" i="1"/>
  <c r="N51" i="1"/>
  <c r="O51" i="1"/>
  <c r="AM50" i="1"/>
  <c r="AL50" i="1" s="1"/>
  <c r="Z50" i="1"/>
  <c r="V50" i="1"/>
  <c r="S50" i="1"/>
  <c r="N50" i="1"/>
  <c r="O50" i="1"/>
  <c r="AM49" i="1"/>
  <c r="AL49" i="1"/>
  <c r="Z49" i="1"/>
  <c r="V49" i="1"/>
  <c r="S49" i="1"/>
  <c r="N49" i="1"/>
  <c r="AM14" i="1"/>
  <c r="AL14" i="1"/>
  <c r="Z14" i="1"/>
  <c r="V14" i="1"/>
  <c r="S14" i="1"/>
  <c r="N14" i="1"/>
  <c r="O14" i="1"/>
  <c r="AM13" i="1"/>
  <c r="AL13" i="1"/>
  <c r="Z13" i="1"/>
  <c r="V13" i="1"/>
  <c r="S13" i="1"/>
  <c r="N13" i="1"/>
  <c r="O13" i="1"/>
  <c r="AM12" i="1"/>
  <c r="AL12" i="1" s="1"/>
  <c r="Z12" i="1"/>
  <c r="V12" i="1"/>
  <c r="S12" i="1"/>
  <c r="N12" i="1"/>
  <c r="O12" i="1"/>
  <c r="AM11" i="1"/>
  <c r="AL11" i="1" s="1"/>
  <c r="Z11" i="1"/>
  <c r="V11" i="1"/>
  <c r="S11" i="1"/>
  <c r="N11" i="1"/>
  <c r="AM10" i="1"/>
  <c r="AL10" i="1"/>
  <c r="Z10" i="1"/>
  <c r="Y10" i="1" s="1"/>
  <c r="V10" i="1"/>
  <c r="S10" i="1"/>
  <c r="N10" i="1"/>
  <c r="O10" i="1"/>
  <c r="AM9" i="1"/>
  <c r="AL9" i="1"/>
  <c r="Z9" i="1"/>
  <c r="Y9" i="1" s="1"/>
  <c r="V9" i="1"/>
  <c r="S9" i="1"/>
  <c r="N9" i="1"/>
  <c r="O9" i="1"/>
  <c r="AM8" i="1"/>
  <c r="AL8" i="1" s="1"/>
  <c r="Z8" i="1"/>
  <c r="V8" i="1"/>
  <c r="S8" i="1"/>
  <c r="N8" i="1"/>
  <c r="O8" i="1"/>
  <c r="AM7" i="1"/>
  <c r="AL7" i="1"/>
  <c r="Z7" i="1"/>
  <c r="V7" i="1"/>
  <c r="S7" i="1"/>
  <c r="N7" i="1"/>
  <c r="AM6" i="1"/>
  <c r="AL6" i="1"/>
  <c r="Z6" i="1"/>
  <c r="V6" i="1"/>
  <c r="S6" i="1"/>
  <c r="N6" i="1"/>
  <c r="O6" i="1"/>
  <c r="AM5" i="1"/>
  <c r="AL5" i="1"/>
  <c r="Z5" i="1"/>
  <c r="V5" i="1"/>
  <c r="S5" i="1"/>
  <c r="N5" i="1"/>
  <c r="O5" i="1"/>
  <c r="AM4" i="1"/>
  <c r="AL4" i="1" s="1"/>
  <c r="Z4" i="1"/>
  <c r="V4" i="1"/>
  <c r="S4" i="1"/>
  <c r="N4" i="1"/>
  <c r="O4" i="1"/>
  <c r="AM3" i="1"/>
  <c r="AL3" i="1" s="1"/>
  <c r="Z3" i="1"/>
  <c r="V3" i="1"/>
  <c r="S3" i="1"/>
  <c r="N3" i="1"/>
  <c r="AM384" i="1"/>
  <c r="AL384" i="1"/>
  <c r="Z384" i="1"/>
  <c r="Y384" i="1" s="1"/>
  <c r="V384" i="1"/>
  <c r="S384" i="1"/>
  <c r="N384" i="1"/>
  <c r="AM383" i="1"/>
  <c r="AL383" i="1"/>
  <c r="Z383" i="1"/>
  <c r="V383" i="1"/>
  <c r="S383" i="1"/>
  <c r="N383" i="1"/>
  <c r="O383" i="1"/>
  <c r="AM382" i="1"/>
  <c r="AL382" i="1" s="1"/>
  <c r="Z382" i="1"/>
  <c r="V382" i="1"/>
  <c r="S382" i="1"/>
  <c r="N382" i="1"/>
  <c r="O382" i="1"/>
  <c r="AM381" i="1"/>
  <c r="AL381" i="1"/>
  <c r="Z381" i="1"/>
  <c r="V381" i="1"/>
  <c r="S381" i="1"/>
  <c r="N381" i="1"/>
  <c r="AM380" i="1"/>
  <c r="AL380" i="1"/>
  <c r="Z380" i="1"/>
  <c r="V380" i="1"/>
  <c r="S380" i="1"/>
  <c r="N380" i="1"/>
  <c r="O380" i="1"/>
  <c r="AM379" i="1"/>
  <c r="AL379" i="1"/>
  <c r="Z379" i="1"/>
  <c r="V379" i="1"/>
  <c r="S379" i="1"/>
  <c r="N379" i="1"/>
  <c r="O379" i="1"/>
  <c r="AM378" i="1"/>
  <c r="AL378" i="1" s="1"/>
  <c r="Z378" i="1"/>
  <c r="V378" i="1"/>
  <c r="S378" i="1"/>
  <c r="N378" i="1"/>
  <c r="O378" i="1"/>
  <c r="AM377" i="1"/>
  <c r="AL377" i="1" s="1"/>
  <c r="Z377" i="1"/>
  <c r="V377" i="1"/>
  <c r="S377" i="1"/>
  <c r="N377" i="1"/>
  <c r="AM376" i="1"/>
  <c r="AL376" i="1"/>
  <c r="Z376" i="1"/>
  <c r="Y376" i="1" s="1"/>
  <c r="V376" i="1"/>
  <c r="S376" i="1"/>
  <c r="N376" i="1"/>
  <c r="O376" i="1"/>
  <c r="AM375" i="1"/>
  <c r="AL375" i="1"/>
  <c r="Z375" i="1"/>
  <c r="AC375" i="1"/>
  <c r="V375" i="1"/>
  <c r="S375" i="1"/>
  <c r="N375" i="1"/>
  <c r="AM374" i="1"/>
  <c r="AL374" i="1" s="1"/>
  <c r="Z374" i="1"/>
  <c r="V374" i="1"/>
  <c r="S374" i="1"/>
  <c r="N374" i="1"/>
  <c r="AM373" i="1"/>
  <c r="AL373" i="1"/>
  <c r="Z373" i="1"/>
  <c r="V373" i="1"/>
  <c r="S373" i="1"/>
  <c r="N373" i="1"/>
  <c r="AM372" i="1"/>
  <c r="AL372" i="1"/>
  <c r="Z372" i="1"/>
  <c r="AC372" i="1"/>
  <c r="V372" i="1"/>
  <c r="S372" i="1"/>
  <c r="N372" i="1"/>
  <c r="AM371" i="1"/>
  <c r="AL371" i="1" s="1"/>
  <c r="Z371" i="1"/>
  <c r="AC371" i="1"/>
  <c r="V371" i="1"/>
  <c r="S371" i="1"/>
  <c r="N371" i="1"/>
  <c r="AM370" i="1"/>
  <c r="AL370" i="1" s="1"/>
  <c r="Z370" i="1"/>
  <c r="AC370" i="1"/>
  <c r="V370" i="1"/>
  <c r="S370" i="1"/>
  <c r="N370" i="1"/>
  <c r="AM369" i="1"/>
  <c r="AL369" i="1"/>
  <c r="Z369" i="1"/>
  <c r="AC369" i="1" s="1"/>
  <c r="V369" i="1"/>
  <c r="S369" i="1"/>
  <c r="AD369" i="1" s="1"/>
  <c r="N369" i="1"/>
  <c r="AM368" i="1"/>
  <c r="AL368" i="1"/>
  <c r="Z368" i="1"/>
  <c r="V368" i="1"/>
  <c r="S368" i="1"/>
  <c r="N368" i="1"/>
  <c r="AM367" i="1"/>
  <c r="AL367" i="1" s="1"/>
  <c r="Z367" i="1"/>
  <c r="AC367" i="1"/>
  <c r="V367" i="1"/>
  <c r="S367" i="1"/>
  <c r="N367" i="1"/>
  <c r="AM366" i="1"/>
  <c r="AL366" i="1"/>
  <c r="Z366" i="1"/>
  <c r="AC366" i="1"/>
  <c r="V366" i="1"/>
  <c r="S366" i="1"/>
  <c r="N366" i="1"/>
  <c r="AM365" i="1"/>
  <c r="AL365" i="1"/>
  <c r="Z365" i="1"/>
  <c r="AC365" i="1" s="1"/>
  <c r="V365" i="1"/>
  <c r="S365" i="1"/>
  <c r="N365" i="1"/>
  <c r="AM364" i="1"/>
  <c r="AL364" i="1"/>
  <c r="Z364" i="1"/>
  <c r="AC364" i="1"/>
  <c r="V364" i="1"/>
  <c r="S364" i="1"/>
  <c r="N364" i="1"/>
  <c r="AM363" i="1"/>
  <c r="AL363" i="1" s="1"/>
  <c r="Z363" i="1"/>
  <c r="AC363" i="1"/>
  <c r="V363" i="1"/>
  <c r="S363" i="1"/>
  <c r="N363" i="1"/>
  <c r="AM362" i="1"/>
  <c r="AL362" i="1" s="1"/>
  <c r="Z362" i="1"/>
  <c r="AC362" i="1"/>
  <c r="V362" i="1"/>
  <c r="S362" i="1"/>
  <c r="N362" i="1"/>
  <c r="AM361" i="1"/>
  <c r="AL361" i="1"/>
  <c r="Z361" i="1"/>
  <c r="AC361" i="1" s="1"/>
  <c r="V361" i="1"/>
  <c r="S361" i="1"/>
  <c r="N361" i="1"/>
  <c r="AM360" i="1"/>
  <c r="AL360" i="1"/>
  <c r="Z360" i="1"/>
  <c r="AA360" i="1" s="1"/>
  <c r="AC360" i="1"/>
  <c r="V360" i="1"/>
  <c r="S360" i="1"/>
  <c r="N360" i="1"/>
  <c r="AM359" i="1"/>
  <c r="AL359" i="1" s="1"/>
  <c r="Z359" i="1"/>
  <c r="V359" i="1"/>
  <c r="S359" i="1"/>
  <c r="N359" i="1"/>
  <c r="AM358" i="1"/>
  <c r="AL358" i="1"/>
  <c r="Z358" i="1"/>
  <c r="V358" i="1"/>
  <c r="S358" i="1"/>
  <c r="N358" i="1"/>
  <c r="AM357" i="1"/>
  <c r="AL357" i="1" s="1"/>
  <c r="Z357" i="1"/>
  <c r="V357" i="1"/>
  <c r="S357" i="1"/>
  <c r="N357" i="1"/>
  <c r="AM356" i="1"/>
  <c r="AL356" i="1"/>
  <c r="Z356" i="1"/>
  <c r="V356" i="1"/>
  <c r="S356" i="1"/>
  <c r="N356" i="1"/>
  <c r="AM355" i="1"/>
  <c r="AL355" i="1" s="1"/>
  <c r="Z355" i="1"/>
  <c r="V355" i="1"/>
  <c r="S355" i="1"/>
  <c r="N355" i="1"/>
  <c r="AM354" i="1"/>
  <c r="AL354" i="1"/>
  <c r="Z354" i="1"/>
  <c r="V354" i="1"/>
  <c r="S354" i="1"/>
  <c r="N354" i="1"/>
  <c r="AM353" i="1"/>
  <c r="AL353" i="1" s="1"/>
  <c r="Z353" i="1"/>
  <c r="V353" i="1"/>
  <c r="S353" i="1"/>
  <c r="N353" i="1"/>
  <c r="AM326" i="1"/>
  <c r="AL326" i="1"/>
  <c r="Z326" i="1"/>
  <c r="V326" i="1"/>
  <c r="S326" i="1"/>
  <c r="N326" i="1"/>
  <c r="AM325" i="1"/>
  <c r="AL325" i="1"/>
  <c r="Z325" i="1"/>
  <c r="AC325" i="1"/>
  <c r="V325" i="1"/>
  <c r="S325" i="1"/>
  <c r="N325" i="1"/>
  <c r="AM324" i="1"/>
  <c r="AL324" i="1" s="1"/>
  <c r="Z324" i="1"/>
  <c r="AC324" i="1"/>
  <c r="V324" i="1"/>
  <c r="S324" i="1"/>
  <c r="N324" i="1"/>
  <c r="AM323" i="1"/>
  <c r="AL323" i="1"/>
  <c r="Z323" i="1"/>
  <c r="AC323" i="1"/>
  <c r="V323" i="1"/>
  <c r="S323" i="1"/>
  <c r="N323" i="1"/>
  <c r="AM322" i="1"/>
  <c r="AL322" i="1"/>
  <c r="Z322" i="1"/>
  <c r="AC322" i="1" s="1"/>
  <c r="V322" i="1"/>
  <c r="S322" i="1"/>
  <c r="N322" i="1"/>
  <c r="AM321" i="1"/>
  <c r="AL321" i="1"/>
  <c r="Z321" i="1"/>
  <c r="AC321" i="1" s="1"/>
  <c r="V321" i="1"/>
  <c r="S321" i="1"/>
  <c r="N321" i="1"/>
  <c r="AM320" i="1"/>
  <c r="AL320" i="1" s="1"/>
  <c r="Z320" i="1"/>
  <c r="AC320" i="1"/>
  <c r="V320" i="1"/>
  <c r="S320" i="1"/>
  <c r="N320" i="1"/>
  <c r="AM319" i="1"/>
  <c r="AL319" i="1" s="1"/>
  <c r="Z319" i="1"/>
  <c r="AC319" i="1"/>
  <c r="V319" i="1"/>
  <c r="S319" i="1"/>
  <c r="N319" i="1"/>
  <c r="AM318" i="1"/>
  <c r="AL318" i="1"/>
  <c r="Z318" i="1"/>
  <c r="V318" i="1"/>
  <c r="S318" i="1"/>
  <c r="N318" i="1"/>
  <c r="O318" i="1" s="1"/>
  <c r="AM87" i="1"/>
  <c r="AL87" i="1"/>
  <c r="Z87" i="1"/>
  <c r="AC87" i="1"/>
  <c r="V87" i="1"/>
  <c r="S87" i="1"/>
  <c r="N87" i="1"/>
  <c r="AM86" i="1"/>
  <c r="AL86" i="1" s="1"/>
  <c r="Z86" i="1"/>
  <c r="AC86" i="1"/>
  <c r="V86" i="1"/>
  <c r="S86" i="1"/>
  <c r="N86" i="1"/>
  <c r="AM85" i="1"/>
  <c r="AL85" i="1"/>
  <c r="Z85" i="1"/>
  <c r="AC85" i="1"/>
  <c r="V85" i="1"/>
  <c r="S85" i="1"/>
  <c r="N85" i="1"/>
  <c r="AM84" i="1"/>
  <c r="AL84" i="1"/>
  <c r="Z84" i="1"/>
  <c r="AC84" i="1" s="1"/>
  <c r="V84" i="1"/>
  <c r="S84" i="1"/>
  <c r="N84" i="1"/>
  <c r="AM83" i="1"/>
  <c r="AL83" i="1"/>
  <c r="Z83" i="1"/>
  <c r="AC83" i="1" s="1"/>
  <c r="V83" i="1"/>
  <c r="S83" i="1"/>
  <c r="N83" i="1"/>
  <c r="AM82" i="1"/>
  <c r="AL82" i="1" s="1"/>
  <c r="Z82" i="1"/>
  <c r="AC82" i="1"/>
  <c r="V82" i="1"/>
  <c r="S82" i="1"/>
  <c r="N82" i="1"/>
  <c r="AM81" i="1"/>
  <c r="AL81" i="1"/>
  <c r="Z81" i="1"/>
  <c r="AC81" i="1"/>
  <c r="V81" i="1"/>
  <c r="S81" i="1"/>
  <c r="AD81" i="1" s="1"/>
  <c r="N81" i="1"/>
  <c r="AM80" i="1"/>
  <c r="AL80" i="1"/>
  <c r="Z80" i="1"/>
  <c r="AA80" i="1" s="1"/>
  <c r="AD80" i="1" s="1"/>
  <c r="V80" i="1"/>
  <c r="S80" i="1"/>
  <c r="N80" i="1"/>
  <c r="AM79" i="1"/>
  <c r="AL79" i="1"/>
  <c r="Z79" i="1"/>
  <c r="AC79" i="1"/>
  <c r="V79" i="1"/>
  <c r="S79" i="1"/>
  <c r="N79" i="1"/>
  <c r="AM78" i="1"/>
  <c r="AL78" i="1" s="1"/>
  <c r="Z78" i="1"/>
  <c r="AC78" i="1"/>
  <c r="V78" i="1"/>
  <c r="S78" i="1"/>
  <c r="N78" i="1"/>
  <c r="AM77" i="1"/>
  <c r="AL77" i="1"/>
  <c r="Z77" i="1"/>
  <c r="AC77" i="1"/>
  <c r="V77" i="1"/>
  <c r="S77" i="1"/>
  <c r="N77" i="1"/>
  <c r="AM76" i="1"/>
  <c r="AL76" i="1"/>
  <c r="Z76" i="1"/>
  <c r="AC76" i="1" s="1"/>
  <c r="V76" i="1"/>
  <c r="S76" i="1"/>
  <c r="AD76" i="1" s="1"/>
  <c r="N76" i="1"/>
  <c r="AM75" i="1"/>
  <c r="AL75" i="1"/>
  <c r="Z75" i="1"/>
  <c r="AC75" i="1" s="1"/>
  <c r="V75" i="1"/>
  <c r="S75" i="1"/>
  <c r="N75" i="1"/>
  <c r="AM74" i="1"/>
  <c r="AL74" i="1" s="1"/>
  <c r="Z74" i="1"/>
  <c r="AC74" i="1"/>
  <c r="V74" i="1"/>
  <c r="S74" i="1"/>
  <c r="N74" i="1"/>
  <c r="AM73" i="1"/>
  <c r="AL73" i="1" s="1"/>
  <c r="Z73" i="1"/>
  <c r="AC73" i="1"/>
  <c r="V73" i="1"/>
  <c r="S73" i="1"/>
  <c r="N73" i="1"/>
  <c r="AM72" i="1"/>
  <c r="AL72" i="1"/>
  <c r="Z72" i="1"/>
  <c r="V72" i="1"/>
  <c r="S72" i="1"/>
  <c r="N72" i="1"/>
  <c r="AM71" i="1"/>
  <c r="AL71" i="1"/>
  <c r="Z71" i="1"/>
  <c r="AC71" i="1"/>
  <c r="V71" i="1"/>
  <c r="S71" i="1"/>
  <c r="N71" i="1"/>
  <c r="AM70" i="1"/>
  <c r="AL70" i="1" s="1"/>
  <c r="Z70" i="1"/>
  <c r="AC70" i="1"/>
  <c r="V70" i="1"/>
  <c r="S70" i="1"/>
  <c r="N70" i="1"/>
  <c r="AM69" i="1"/>
  <c r="AL69" i="1"/>
  <c r="Z69" i="1"/>
  <c r="AC69" i="1"/>
  <c r="V69" i="1"/>
  <c r="S69" i="1"/>
  <c r="N69" i="1"/>
  <c r="AM68" i="1"/>
  <c r="AL68" i="1"/>
  <c r="Z68" i="1"/>
  <c r="AC68" i="1" s="1"/>
  <c r="V68" i="1"/>
  <c r="S68" i="1"/>
  <c r="N68" i="1"/>
  <c r="AM67" i="1"/>
  <c r="AL67" i="1"/>
  <c r="Z67" i="1"/>
  <c r="AC67" i="1" s="1"/>
  <c r="V67" i="1"/>
  <c r="S67" i="1"/>
  <c r="N67" i="1"/>
  <c r="AM66" i="1"/>
  <c r="AL66" i="1" s="1"/>
  <c r="Z66" i="1"/>
  <c r="AC66" i="1"/>
  <c r="V66" i="1"/>
  <c r="S66" i="1"/>
  <c r="N66" i="1"/>
  <c r="AM65" i="1"/>
  <c r="AL65" i="1"/>
  <c r="Z65" i="1"/>
  <c r="AC65" i="1"/>
  <c r="V65" i="1"/>
  <c r="S65" i="1"/>
  <c r="N65" i="1"/>
  <c r="AM64" i="1"/>
  <c r="AL64" i="1"/>
  <c r="Z64" i="1"/>
  <c r="V64" i="1"/>
  <c r="S64" i="1"/>
  <c r="N64" i="1"/>
  <c r="AM35" i="1"/>
  <c r="AL35" i="1"/>
  <c r="Z35" i="1"/>
  <c r="AC35" i="1"/>
  <c r="V35" i="1"/>
  <c r="S35" i="1"/>
  <c r="N35" i="1"/>
  <c r="AM34" i="1"/>
  <c r="AL34" i="1" s="1"/>
  <c r="Z34" i="1"/>
  <c r="AC34" i="1"/>
  <c r="V34" i="1"/>
  <c r="S34" i="1"/>
  <c r="N34" i="1"/>
  <c r="AM33" i="1"/>
  <c r="AL33" i="1"/>
  <c r="Z33" i="1"/>
  <c r="AC33" i="1"/>
  <c r="V33" i="1"/>
  <c r="S33" i="1"/>
  <c r="N33" i="1"/>
  <c r="AM32" i="1"/>
  <c r="AL32" i="1"/>
  <c r="Z32" i="1"/>
  <c r="AC32" i="1" s="1"/>
  <c r="V32" i="1"/>
  <c r="S32" i="1"/>
  <c r="N32" i="1"/>
  <c r="AM31" i="1"/>
  <c r="AL31" i="1"/>
  <c r="Z31" i="1"/>
  <c r="AC31" i="1" s="1"/>
  <c r="V31" i="1"/>
  <c r="S31" i="1"/>
  <c r="N31" i="1"/>
  <c r="AM30" i="1"/>
  <c r="AL30" i="1" s="1"/>
  <c r="Z30" i="1"/>
  <c r="AC30" i="1"/>
  <c r="V30" i="1"/>
  <c r="S30" i="1"/>
  <c r="N30" i="1"/>
  <c r="AM29" i="1"/>
  <c r="AL29" i="1" s="1"/>
  <c r="Z29" i="1"/>
  <c r="AA29" i="1"/>
  <c r="V29" i="1"/>
  <c r="S29" i="1"/>
  <c r="AD29" i="1" s="1"/>
  <c r="N29" i="1"/>
  <c r="AM28" i="1"/>
  <c r="AL28" i="1"/>
  <c r="Z28" i="1"/>
  <c r="V28" i="1"/>
  <c r="S28" i="1"/>
  <c r="N28" i="1"/>
  <c r="AM27" i="1"/>
  <c r="AL27" i="1"/>
  <c r="Z27" i="1"/>
  <c r="AA27" i="1"/>
  <c r="AD27" i="1" s="1"/>
  <c r="V27" i="1"/>
  <c r="S27" i="1"/>
  <c r="N27" i="1"/>
  <c r="AM26" i="1"/>
  <c r="AL26" i="1" s="1"/>
  <c r="Z26" i="1"/>
  <c r="AA26" i="1"/>
  <c r="V26" i="1"/>
  <c r="S26" i="1"/>
  <c r="N26" i="1"/>
  <c r="AM25" i="1"/>
  <c r="AL25" i="1"/>
  <c r="Z25" i="1"/>
  <c r="AA25" i="1"/>
  <c r="V25" i="1"/>
  <c r="S25" i="1"/>
  <c r="N25" i="1"/>
  <c r="AM24" i="1"/>
  <c r="AL24" i="1"/>
  <c r="Z24" i="1"/>
  <c r="AA24" i="1" s="1"/>
  <c r="V24" i="1"/>
  <c r="S24" i="1"/>
  <c r="N24" i="1"/>
  <c r="AM23" i="1"/>
  <c r="AL23" i="1"/>
  <c r="Z23" i="1"/>
  <c r="AA23" i="1" s="1"/>
  <c r="AD23" i="1" s="1"/>
  <c r="V23" i="1"/>
  <c r="S23" i="1"/>
  <c r="N23" i="1"/>
  <c r="AM22" i="1"/>
  <c r="AL22" i="1" s="1"/>
  <c r="Z22" i="1"/>
  <c r="AA22" i="1"/>
  <c r="V22" i="1"/>
  <c r="S22" i="1"/>
  <c r="N22" i="1"/>
  <c r="AM21" i="1"/>
  <c r="AL21" i="1"/>
  <c r="Z21" i="1"/>
  <c r="AA21" i="1"/>
  <c r="V21" i="1"/>
  <c r="S21" i="1"/>
  <c r="AD21" i="1" s="1"/>
  <c r="N21" i="1"/>
  <c r="AM20" i="1"/>
  <c r="AL20" i="1"/>
  <c r="Z20" i="1"/>
  <c r="V20" i="1"/>
  <c r="S20" i="1"/>
  <c r="N20" i="1"/>
  <c r="AM19" i="1"/>
  <c r="AL19" i="1"/>
  <c r="Z19" i="1"/>
  <c r="AA19" i="1"/>
  <c r="AD19" i="1" s="1"/>
  <c r="V19" i="1"/>
  <c r="S19" i="1"/>
  <c r="N19" i="1"/>
  <c r="AM18" i="1"/>
  <c r="AL18" i="1" s="1"/>
  <c r="Z18" i="1"/>
  <c r="AA18" i="1"/>
  <c r="V18" i="1"/>
  <c r="S18" i="1"/>
  <c r="N18" i="1"/>
  <c r="AM17" i="1"/>
  <c r="AL17" i="1"/>
  <c r="Z17" i="1"/>
  <c r="AA17" i="1"/>
  <c r="V17" i="1"/>
  <c r="S17" i="1"/>
  <c r="N17" i="1"/>
  <c r="AM16" i="1"/>
  <c r="AL16" i="1"/>
  <c r="Z16" i="1"/>
  <c r="AA16" i="1" s="1"/>
  <c r="V16" i="1"/>
  <c r="S16" i="1"/>
  <c r="N16" i="1"/>
  <c r="AM15" i="1"/>
  <c r="AL15" i="1"/>
  <c r="Z15" i="1"/>
  <c r="AA15" i="1" s="1"/>
  <c r="AD15" i="1" s="1"/>
  <c r="V15" i="1"/>
  <c r="S15" i="1"/>
  <c r="N15" i="1"/>
  <c r="AM36" i="1"/>
  <c r="AL36" i="1" s="1"/>
  <c r="Z36" i="1"/>
  <c r="AA36" i="1"/>
  <c r="AD36" i="1" s="1"/>
  <c r="V36" i="1"/>
  <c r="S36" i="1"/>
  <c r="N36" i="1"/>
  <c r="AM317" i="1"/>
  <c r="AL317" i="1" s="1"/>
  <c r="Z317" i="1"/>
  <c r="AA317" i="1"/>
  <c r="V317" i="1"/>
  <c r="S317" i="1"/>
  <c r="AD317" i="1" s="1"/>
  <c r="N317" i="1"/>
  <c r="AM316" i="1"/>
  <c r="AL316" i="1"/>
  <c r="Z316" i="1"/>
  <c r="V316" i="1"/>
  <c r="S316" i="1"/>
  <c r="N316" i="1"/>
  <c r="AM315" i="1"/>
  <c r="AL315" i="1"/>
  <c r="Z315" i="1"/>
  <c r="AA315" i="1"/>
  <c r="AD315" i="1" s="1"/>
  <c r="V315" i="1"/>
  <c r="S315" i="1"/>
  <c r="N315" i="1"/>
  <c r="AM314" i="1"/>
  <c r="AL314" i="1" s="1"/>
  <c r="Z314" i="1"/>
  <c r="AA314" i="1"/>
  <c r="V314" i="1"/>
  <c r="S314" i="1"/>
  <c r="N314" i="1"/>
  <c r="AM313" i="1"/>
  <c r="AL313" i="1"/>
  <c r="Z313" i="1"/>
  <c r="AA313" i="1"/>
  <c r="V313" i="1"/>
  <c r="S313" i="1"/>
  <c r="N313" i="1"/>
  <c r="AM312" i="1"/>
  <c r="AL312" i="1"/>
  <c r="Z312" i="1"/>
  <c r="AA312" i="1" s="1"/>
  <c r="V312" i="1"/>
  <c r="S312" i="1"/>
  <c r="N312" i="1"/>
  <c r="AM311" i="1"/>
  <c r="AL311" i="1"/>
  <c r="Z311" i="1"/>
  <c r="AA311" i="1" s="1"/>
  <c r="AD311" i="1" s="1"/>
  <c r="V311" i="1"/>
  <c r="S311" i="1"/>
  <c r="N311" i="1"/>
  <c r="AM310" i="1"/>
  <c r="AL310" i="1" s="1"/>
  <c r="Z310" i="1"/>
  <c r="AA310" i="1"/>
  <c r="V310" i="1"/>
  <c r="S310" i="1"/>
  <c r="N310" i="1"/>
  <c r="AM309" i="1"/>
  <c r="AL309" i="1"/>
  <c r="Z309" i="1"/>
  <c r="AA309" i="1"/>
  <c r="V309" i="1"/>
  <c r="S309" i="1"/>
  <c r="AD309" i="1" s="1"/>
  <c r="N309" i="1"/>
  <c r="AM308" i="1"/>
  <c r="AL308" i="1"/>
  <c r="Z308" i="1"/>
  <c r="V308" i="1"/>
  <c r="S308" i="1"/>
  <c r="N308" i="1"/>
  <c r="AM307" i="1"/>
  <c r="AL307" i="1"/>
  <c r="Z307" i="1"/>
  <c r="AA307" i="1"/>
  <c r="AD307" i="1" s="1"/>
  <c r="V307" i="1"/>
  <c r="S307" i="1"/>
  <c r="N307" i="1"/>
  <c r="AM306" i="1"/>
  <c r="AL306" i="1" s="1"/>
  <c r="Z306" i="1"/>
  <c r="AA306" i="1"/>
  <c r="V306" i="1"/>
  <c r="S306" i="1"/>
  <c r="N306" i="1"/>
  <c r="AM305" i="1"/>
  <c r="AL305" i="1"/>
  <c r="Z305" i="1"/>
  <c r="AA305" i="1"/>
  <c r="AD305" i="1"/>
  <c r="V305" i="1"/>
  <c r="S305" i="1"/>
  <c r="N305" i="1"/>
  <c r="AM304" i="1"/>
  <c r="AL304" i="1"/>
  <c r="Z304" i="1"/>
  <c r="AA304" i="1"/>
  <c r="V304" i="1"/>
  <c r="S304" i="1"/>
  <c r="N304" i="1"/>
  <c r="AM303" i="1"/>
  <c r="AL303" i="1"/>
  <c r="Z303" i="1"/>
  <c r="AA303" i="1" s="1"/>
  <c r="V303" i="1"/>
  <c r="S303" i="1"/>
  <c r="AD303" i="1" s="1"/>
  <c r="N303" i="1"/>
  <c r="AM302" i="1"/>
  <c r="AL302" i="1"/>
  <c r="Z302" i="1"/>
  <c r="V302" i="1"/>
  <c r="S302" i="1"/>
  <c r="N302" i="1"/>
  <c r="AM301" i="1"/>
  <c r="AL301" i="1" s="1"/>
  <c r="Z301" i="1"/>
  <c r="V301" i="1"/>
  <c r="S301" i="1"/>
  <c r="N301" i="1"/>
  <c r="AM300" i="1"/>
  <c r="AL300" i="1"/>
  <c r="Z300" i="1"/>
  <c r="AC300" i="1" s="1"/>
  <c r="V300" i="1"/>
  <c r="S300" i="1"/>
  <c r="N300" i="1"/>
  <c r="AM299" i="1"/>
  <c r="AL299" i="1" s="1"/>
  <c r="Z299" i="1"/>
  <c r="AA299" i="1"/>
  <c r="V299" i="1"/>
  <c r="S299" i="1"/>
  <c r="N299" i="1"/>
  <c r="AM298" i="1"/>
  <c r="AL298" i="1" s="1"/>
  <c r="Z298" i="1"/>
  <c r="AC298" i="1"/>
  <c r="V298" i="1"/>
  <c r="S298" i="1"/>
  <c r="N298" i="1"/>
  <c r="AM297" i="1"/>
  <c r="AL297" i="1" s="1"/>
  <c r="Z297" i="1"/>
  <c r="V297" i="1"/>
  <c r="S297" i="1"/>
  <c r="N297" i="1"/>
  <c r="AM296" i="1"/>
  <c r="AL296" i="1" s="1"/>
  <c r="Z296" i="1"/>
  <c r="AA296" i="1" s="1"/>
  <c r="AC296" i="1"/>
  <c r="V296" i="1"/>
  <c r="S296" i="1"/>
  <c r="N296" i="1"/>
  <c r="AM295" i="1"/>
  <c r="AL295" i="1" s="1"/>
  <c r="Z295" i="1"/>
  <c r="V295" i="1"/>
  <c r="S295" i="1"/>
  <c r="N295" i="1"/>
  <c r="AM294" i="1"/>
  <c r="AL294" i="1"/>
  <c r="Z294" i="1"/>
  <c r="V294" i="1"/>
  <c r="S294" i="1"/>
  <c r="N294" i="1"/>
  <c r="AM293" i="1"/>
  <c r="AL293" i="1" s="1"/>
  <c r="Z293" i="1"/>
  <c r="V293" i="1"/>
  <c r="S293" i="1"/>
  <c r="N293" i="1"/>
  <c r="AM292" i="1"/>
  <c r="AL292" i="1" s="1"/>
  <c r="Z292" i="1"/>
  <c r="AA292" i="1"/>
  <c r="AD292" i="1" s="1"/>
  <c r="V292" i="1"/>
  <c r="S292" i="1"/>
  <c r="N292" i="1"/>
  <c r="AM291" i="1"/>
  <c r="AL291" i="1" s="1"/>
  <c r="Z291" i="1"/>
  <c r="AA291" i="1"/>
  <c r="V291" i="1"/>
  <c r="S291" i="1"/>
  <c r="N291" i="1"/>
  <c r="AM213" i="1"/>
  <c r="AL213" i="1"/>
  <c r="Z213" i="1"/>
  <c r="AA213" i="1" s="1"/>
  <c r="V213" i="1"/>
  <c r="S213" i="1"/>
  <c r="N213" i="1"/>
  <c r="AM212" i="1"/>
  <c r="AL212" i="1"/>
  <c r="Z212" i="1"/>
  <c r="AA212" i="1" s="1"/>
  <c r="V212" i="1"/>
  <c r="S212" i="1"/>
  <c r="N212" i="1"/>
  <c r="AM211" i="1"/>
  <c r="AL211" i="1" s="1"/>
  <c r="Z211" i="1"/>
  <c r="V211" i="1"/>
  <c r="S211" i="1"/>
  <c r="N211" i="1"/>
  <c r="AM210" i="1"/>
  <c r="AL210" i="1" s="1"/>
  <c r="Z210" i="1"/>
  <c r="AA210" i="1"/>
  <c r="V210" i="1"/>
  <c r="S210" i="1"/>
  <c r="N210" i="1"/>
  <c r="AM209" i="1"/>
  <c r="AL209" i="1"/>
  <c r="Z209" i="1"/>
  <c r="AA209" i="1" s="1"/>
  <c r="AD209" i="1" s="1"/>
  <c r="V209" i="1"/>
  <c r="S209" i="1"/>
  <c r="N209" i="1"/>
  <c r="AM208" i="1"/>
  <c r="AL208" i="1"/>
  <c r="Z208" i="1"/>
  <c r="AA208" i="1" s="1"/>
  <c r="V208" i="1"/>
  <c r="S208" i="1"/>
  <c r="N208" i="1"/>
  <c r="AM207" i="1"/>
  <c r="AL207" i="1"/>
  <c r="Z207" i="1"/>
  <c r="AA207" i="1" s="1"/>
  <c r="V207" i="1"/>
  <c r="S207" i="1"/>
  <c r="AD207" i="1" s="1"/>
  <c r="N207" i="1"/>
  <c r="AM206" i="1"/>
  <c r="AL206" i="1"/>
  <c r="Z206" i="1"/>
  <c r="AA206" i="1" s="1"/>
  <c r="V206" i="1"/>
  <c r="S206" i="1"/>
  <c r="N206" i="1"/>
  <c r="AM205" i="1"/>
  <c r="AL205" i="1" s="1"/>
  <c r="Z205" i="1"/>
  <c r="AC205" i="1"/>
  <c r="V205" i="1"/>
  <c r="S205" i="1"/>
  <c r="N205" i="1"/>
  <c r="AM204" i="1"/>
  <c r="AL204" i="1"/>
  <c r="Z204" i="1"/>
  <c r="V204" i="1"/>
  <c r="S204" i="1"/>
  <c r="N204" i="1"/>
  <c r="AM203" i="1"/>
  <c r="AL203" i="1" s="1"/>
  <c r="Z203" i="1"/>
  <c r="AC203" i="1" s="1"/>
  <c r="V203" i="1"/>
  <c r="S203" i="1"/>
  <c r="N203" i="1"/>
  <c r="AM201" i="1"/>
  <c r="AL201" i="1" s="1"/>
  <c r="Z201" i="1"/>
  <c r="V201" i="1"/>
  <c r="S201" i="1"/>
  <c r="N201" i="1"/>
  <c r="AM200" i="1"/>
  <c r="AL200" i="1"/>
  <c r="Z200" i="1"/>
  <c r="V200" i="1"/>
  <c r="S200" i="1"/>
  <c r="N200" i="1"/>
  <c r="AM194" i="1"/>
  <c r="AL194" i="1"/>
  <c r="Z194" i="1"/>
  <c r="AA194" i="1"/>
  <c r="AD194" i="1" s="1"/>
  <c r="V194" i="1"/>
  <c r="S194" i="1"/>
  <c r="N194" i="1"/>
  <c r="AM199" i="1"/>
  <c r="AL199" i="1" s="1"/>
  <c r="Z199" i="1"/>
  <c r="AA199" i="1"/>
  <c r="V199" i="1"/>
  <c r="S199" i="1"/>
  <c r="N199" i="1"/>
  <c r="AM198" i="1"/>
  <c r="AL198" i="1"/>
  <c r="Z198" i="1"/>
  <c r="AA198" i="1"/>
  <c r="V198" i="1"/>
  <c r="S198" i="1"/>
  <c r="N198" i="1"/>
  <c r="AM197" i="1"/>
  <c r="AL197" i="1"/>
  <c r="Z197" i="1"/>
  <c r="V197" i="1"/>
  <c r="S197" i="1"/>
  <c r="N197" i="1"/>
  <c r="AM196" i="1"/>
  <c r="AL196" i="1"/>
  <c r="Z196" i="1"/>
  <c r="AA196" i="1"/>
  <c r="V196" i="1"/>
  <c r="S196" i="1"/>
  <c r="AD196" i="1" s="1"/>
  <c r="N196" i="1"/>
  <c r="AM195" i="1"/>
  <c r="AL195" i="1" s="1"/>
  <c r="Z195" i="1"/>
  <c r="AA195" i="1"/>
  <c r="V195" i="1"/>
  <c r="S195" i="1"/>
  <c r="N195" i="1"/>
  <c r="AM202" i="1"/>
  <c r="AL202" i="1" s="1"/>
  <c r="Z202" i="1"/>
  <c r="AA202" i="1"/>
  <c r="V202" i="1"/>
  <c r="S202" i="1"/>
  <c r="N202" i="1"/>
  <c r="AM193" i="1"/>
  <c r="AL193" i="1" s="1"/>
  <c r="Z193" i="1"/>
  <c r="AA193" i="1"/>
  <c r="V193" i="1"/>
  <c r="S193" i="1"/>
  <c r="AD193" i="1" s="1"/>
  <c r="N193" i="1"/>
  <c r="AM192" i="1"/>
  <c r="AL192" i="1"/>
  <c r="Z192" i="1"/>
  <c r="AA192" i="1" s="1"/>
  <c r="V192" i="1"/>
  <c r="S192" i="1"/>
  <c r="N192" i="1"/>
  <c r="AM191" i="1"/>
  <c r="AL191" i="1"/>
  <c r="Z191" i="1"/>
  <c r="AC191" i="1" s="1"/>
  <c r="AA191" i="1"/>
  <c r="V191" i="1"/>
  <c r="S191" i="1"/>
  <c r="N191" i="1"/>
  <c r="AM190" i="1"/>
  <c r="AL190" i="1"/>
  <c r="Z190" i="1"/>
  <c r="AA190" i="1"/>
  <c r="V190" i="1"/>
  <c r="S190" i="1"/>
  <c r="AD190" i="1" s="1"/>
  <c r="N190" i="1"/>
  <c r="AM189" i="1"/>
  <c r="AL189" i="1" s="1"/>
  <c r="Z189" i="1"/>
  <c r="AA189" i="1" s="1"/>
  <c r="V189" i="1"/>
  <c r="S189" i="1"/>
  <c r="N189" i="1"/>
  <c r="AM188" i="1"/>
  <c r="AL188" i="1" s="1"/>
  <c r="Z188" i="1"/>
  <c r="AA188" i="1"/>
  <c r="V188" i="1"/>
  <c r="S188" i="1"/>
  <c r="N188" i="1"/>
  <c r="AM187" i="1"/>
  <c r="AL187" i="1"/>
  <c r="Z187" i="1"/>
  <c r="AA187" i="1"/>
  <c r="V187" i="1"/>
  <c r="S187" i="1"/>
  <c r="N187" i="1"/>
  <c r="AM186" i="1"/>
  <c r="AL186" i="1"/>
  <c r="Z186" i="1"/>
  <c r="AA186" i="1" s="1"/>
  <c r="V186" i="1"/>
  <c r="S186" i="1"/>
  <c r="N186" i="1"/>
  <c r="AM185" i="1"/>
  <c r="AL185" i="1"/>
  <c r="Z185" i="1"/>
  <c r="AA185" i="1" s="1"/>
  <c r="AD185" i="1" s="1"/>
  <c r="V185" i="1"/>
  <c r="S185" i="1"/>
  <c r="N185" i="1"/>
  <c r="AM184" i="1"/>
  <c r="AL184" i="1"/>
  <c r="Z184" i="1"/>
  <c r="AA184" i="1"/>
  <c r="V184" i="1"/>
  <c r="S184" i="1"/>
  <c r="AD184" i="1" s="1"/>
  <c r="N184" i="1"/>
  <c r="AM183" i="1"/>
  <c r="AL183" i="1"/>
  <c r="Z183" i="1"/>
  <c r="V183" i="1"/>
  <c r="S183" i="1"/>
  <c r="N183" i="1"/>
  <c r="AM182" i="1"/>
  <c r="AL182" i="1" s="1"/>
  <c r="Z182" i="1"/>
  <c r="Y182" i="1" s="1"/>
  <c r="AA182" i="1"/>
  <c r="V182" i="1"/>
  <c r="S182" i="1"/>
  <c r="N182" i="1"/>
  <c r="AM181" i="1"/>
  <c r="AL181" i="1"/>
  <c r="Z181" i="1"/>
  <c r="AA181" i="1"/>
  <c r="V181" i="1"/>
  <c r="S181" i="1"/>
  <c r="N181" i="1"/>
  <c r="AM180" i="1"/>
  <c r="AL180" i="1"/>
  <c r="Z180" i="1"/>
  <c r="V180" i="1"/>
  <c r="S180" i="1"/>
  <c r="N180" i="1"/>
  <c r="AM179" i="1"/>
  <c r="AL179" i="1"/>
  <c r="Z179" i="1"/>
  <c r="Y179" i="1" s="1"/>
  <c r="V179" i="1"/>
  <c r="S179" i="1"/>
  <c r="N179" i="1"/>
  <c r="AM178" i="1"/>
  <c r="AL178" i="1"/>
  <c r="Z178" i="1"/>
  <c r="AA178" i="1"/>
  <c r="V178" i="1"/>
  <c r="S178" i="1"/>
  <c r="AD178" i="1" s="1"/>
  <c r="N178" i="1"/>
  <c r="AM177" i="1"/>
  <c r="AL177" i="1" s="1"/>
  <c r="Z177" i="1"/>
  <c r="AA177" i="1" s="1"/>
  <c r="AD177" i="1" s="1"/>
  <c r="V177" i="1"/>
  <c r="S177" i="1"/>
  <c r="N177" i="1"/>
  <c r="AM176" i="1"/>
  <c r="AL176" i="1" s="1"/>
  <c r="Z176" i="1"/>
  <c r="AA176" i="1"/>
  <c r="AD176" i="1" s="1"/>
  <c r="V176" i="1"/>
  <c r="S176" i="1"/>
  <c r="N176" i="1"/>
  <c r="AM175" i="1"/>
  <c r="AL175" i="1"/>
  <c r="Z175" i="1"/>
  <c r="AA175" i="1" s="1"/>
  <c r="V175" i="1"/>
  <c r="S175" i="1"/>
  <c r="N175" i="1"/>
  <c r="AM174" i="1"/>
  <c r="AL174" i="1"/>
  <c r="Z174" i="1"/>
  <c r="AC174" i="1"/>
  <c r="V174" i="1"/>
  <c r="S174" i="1"/>
  <c r="N174" i="1"/>
  <c r="AM143" i="1"/>
  <c r="AL143" i="1" s="1"/>
  <c r="Z143" i="1"/>
  <c r="AC143" i="1"/>
  <c r="V143" i="1"/>
  <c r="S143" i="1"/>
  <c r="N143" i="1"/>
  <c r="AM142" i="1"/>
  <c r="AL142" i="1"/>
  <c r="Z142" i="1"/>
  <c r="AC142" i="1"/>
  <c r="V142" i="1"/>
  <c r="S142" i="1"/>
  <c r="N142" i="1"/>
  <c r="AM141" i="1"/>
  <c r="AL141" i="1"/>
  <c r="Z141" i="1"/>
  <c r="AC141" i="1" s="1"/>
  <c r="Y141" i="1"/>
  <c r="V141" i="1"/>
  <c r="S141" i="1"/>
  <c r="N141" i="1"/>
  <c r="AM140" i="1"/>
  <c r="AL140" i="1" s="1"/>
  <c r="Z140" i="1"/>
  <c r="AC140" i="1" s="1"/>
  <c r="V140" i="1"/>
  <c r="S140" i="1"/>
  <c r="N140" i="1"/>
  <c r="AM139" i="1"/>
  <c r="AL139" i="1"/>
  <c r="Z139" i="1"/>
  <c r="V139" i="1"/>
  <c r="S139" i="1"/>
  <c r="N139" i="1"/>
  <c r="AM138" i="1"/>
  <c r="AL138" i="1" s="1"/>
  <c r="Z138" i="1"/>
  <c r="AA138" i="1" s="1"/>
  <c r="V138" i="1"/>
  <c r="S138" i="1"/>
  <c r="AD138" i="1" s="1"/>
  <c r="N138" i="1"/>
  <c r="AM137" i="1"/>
  <c r="AL137" i="1"/>
  <c r="Z137" i="1"/>
  <c r="AC137" i="1" s="1"/>
  <c r="V137" i="1"/>
  <c r="S137" i="1"/>
  <c r="N137" i="1"/>
  <c r="AM136" i="1"/>
  <c r="AL136" i="1"/>
  <c r="Z136" i="1"/>
  <c r="AC136" i="1" s="1"/>
  <c r="V136" i="1"/>
  <c r="S136" i="1"/>
  <c r="N136" i="1"/>
  <c r="AM135" i="1"/>
  <c r="AL135" i="1"/>
  <c r="Z135" i="1"/>
  <c r="AC135" i="1"/>
  <c r="V135" i="1"/>
  <c r="S135" i="1"/>
  <c r="N135" i="1"/>
  <c r="AM134" i="1"/>
  <c r="AL134" i="1"/>
  <c r="Z134" i="1"/>
  <c r="V134" i="1"/>
  <c r="S134" i="1"/>
  <c r="N134" i="1"/>
  <c r="AM133" i="1"/>
  <c r="AL133" i="1" s="1"/>
  <c r="Z133" i="1"/>
  <c r="Y133" i="1" s="1"/>
  <c r="V133" i="1"/>
  <c r="S133" i="1"/>
  <c r="N133" i="1"/>
  <c r="AM132" i="1"/>
  <c r="AL132" i="1"/>
  <c r="Z132" i="1"/>
  <c r="V132" i="1"/>
  <c r="S132" i="1"/>
  <c r="N132" i="1"/>
  <c r="AM131" i="1"/>
  <c r="AL131" i="1"/>
  <c r="Z131" i="1"/>
  <c r="AC131" i="1"/>
  <c r="V131" i="1"/>
  <c r="S131" i="1"/>
  <c r="N131" i="1"/>
  <c r="AM130" i="1"/>
  <c r="AL130" i="1" s="1"/>
  <c r="Z130" i="1"/>
  <c r="AA130" i="1" s="1"/>
  <c r="V130" i="1"/>
  <c r="S130" i="1"/>
  <c r="N130" i="1"/>
  <c r="AM129" i="1"/>
  <c r="AL129" i="1" s="1"/>
  <c r="Z129" i="1"/>
  <c r="AC129" i="1" s="1"/>
  <c r="V129" i="1"/>
  <c r="S129" i="1"/>
  <c r="N129" i="1"/>
  <c r="AM128" i="1"/>
  <c r="AL128" i="1"/>
  <c r="Z128" i="1"/>
  <c r="V128" i="1"/>
  <c r="S128" i="1"/>
  <c r="N128" i="1"/>
  <c r="AM127" i="1"/>
  <c r="AL127" i="1" s="1"/>
  <c r="Z127" i="1"/>
  <c r="AC127" i="1"/>
  <c r="V127" i="1"/>
  <c r="S127" i="1"/>
  <c r="N127" i="1"/>
  <c r="AM126" i="1"/>
  <c r="AL126" i="1"/>
  <c r="Z126" i="1"/>
  <c r="AC126" i="1"/>
  <c r="V126" i="1"/>
  <c r="S126" i="1"/>
  <c r="AD126" i="1" s="1"/>
  <c r="N126" i="1"/>
  <c r="AM125" i="1"/>
  <c r="AL125" i="1"/>
  <c r="Z125" i="1"/>
  <c r="AC125" i="1" s="1"/>
  <c r="V125" i="1"/>
  <c r="S125" i="1"/>
  <c r="N125" i="1"/>
  <c r="AM124" i="1"/>
  <c r="AL124" i="1"/>
  <c r="Z124" i="1"/>
  <c r="AC124" i="1"/>
  <c r="V124" i="1"/>
  <c r="S124" i="1"/>
  <c r="N124" i="1"/>
  <c r="AM123" i="1"/>
  <c r="AL123" i="1" s="1"/>
  <c r="Z123" i="1"/>
  <c r="V123" i="1"/>
  <c r="S123" i="1"/>
  <c r="N123" i="1"/>
  <c r="O123" i="1" s="1"/>
  <c r="AM122" i="1"/>
  <c r="AL122" i="1" s="1"/>
  <c r="Z122" i="1"/>
  <c r="AC122" i="1"/>
  <c r="V122" i="1"/>
  <c r="S122" i="1"/>
  <c r="N122" i="1"/>
  <c r="AM121" i="1"/>
  <c r="AL121" i="1"/>
  <c r="Z121" i="1"/>
  <c r="AC121" i="1" s="1"/>
  <c r="V121" i="1"/>
  <c r="S121" i="1"/>
  <c r="N121" i="1"/>
  <c r="AM120" i="1"/>
  <c r="AL120" i="1"/>
  <c r="Z120" i="1"/>
  <c r="AA120" i="1" s="1"/>
  <c r="AC120" i="1"/>
  <c r="V120" i="1"/>
  <c r="S120" i="1"/>
  <c r="N120" i="1"/>
  <c r="AM119" i="1"/>
  <c r="AL119" i="1" s="1"/>
  <c r="Z119" i="1"/>
  <c r="AC119" i="1"/>
  <c r="V119" i="1"/>
  <c r="S119" i="1"/>
  <c r="N119" i="1"/>
  <c r="AM118" i="1"/>
  <c r="AL118" i="1" s="1"/>
  <c r="Z118" i="1"/>
  <c r="AC118" i="1"/>
  <c r="V118" i="1"/>
  <c r="S118" i="1"/>
  <c r="N118" i="1"/>
  <c r="AM48" i="1"/>
  <c r="AL48" i="1"/>
  <c r="Z48" i="1"/>
  <c r="AC48" i="1" s="1"/>
  <c r="V48" i="1"/>
  <c r="S48" i="1"/>
  <c r="N48" i="1"/>
  <c r="AM47" i="1"/>
  <c r="AL47" i="1"/>
  <c r="Z47" i="1"/>
  <c r="AC47" i="1"/>
  <c r="V47" i="1"/>
  <c r="S47" i="1"/>
  <c r="N47" i="1"/>
  <c r="AM37" i="1"/>
  <c r="AL37" i="1" s="1"/>
  <c r="Z37" i="1"/>
  <c r="Y37" i="1" s="1"/>
  <c r="AC37" i="1"/>
  <c r="V37" i="1"/>
  <c r="S37" i="1"/>
  <c r="N37" i="1"/>
  <c r="AM46" i="1"/>
  <c r="AL46" i="1" s="1"/>
  <c r="Z46" i="1"/>
  <c r="AC46" i="1"/>
  <c r="V46" i="1"/>
  <c r="S46" i="1"/>
  <c r="N46" i="1"/>
  <c r="AM45" i="1"/>
  <c r="AL45" i="1"/>
  <c r="Z45" i="1"/>
  <c r="AC45" i="1" s="1"/>
  <c r="V45" i="1"/>
  <c r="S45" i="1"/>
  <c r="N45" i="1"/>
  <c r="AM44" i="1"/>
  <c r="AL44" i="1"/>
  <c r="Z44" i="1"/>
  <c r="AA44" i="1" s="1"/>
  <c r="AC44" i="1"/>
  <c r="V44" i="1"/>
  <c r="S44" i="1"/>
  <c r="N44" i="1"/>
  <c r="AM43" i="1"/>
  <c r="AL43" i="1" s="1"/>
  <c r="Z43" i="1"/>
  <c r="Y43" i="1" s="1"/>
  <c r="AC43" i="1"/>
  <c r="V43" i="1"/>
  <c r="S43" i="1"/>
  <c r="N43" i="1"/>
  <c r="AM42" i="1"/>
  <c r="AL42" i="1" s="1"/>
  <c r="Z42" i="1"/>
  <c r="AC42" i="1"/>
  <c r="V42" i="1"/>
  <c r="S42" i="1"/>
  <c r="N42" i="1"/>
  <c r="AM41" i="1"/>
  <c r="AL41" i="1"/>
  <c r="Z41" i="1"/>
  <c r="AC41" i="1" s="1"/>
  <c r="V41" i="1"/>
  <c r="S41" i="1"/>
  <c r="N41" i="1"/>
  <c r="AM40" i="1"/>
  <c r="AL40" i="1"/>
  <c r="Z40" i="1"/>
  <c r="Y40" i="1" s="1"/>
  <c r="V40" i="1"/>
  <c r="S40" i="1"/>
  <c r="N40" i="1"/>
  <c r="AM39" i="1"/>
  <c r="AL39" i="1"/>
  <c r="Z39" i="1"/>
  <c r="AC39" i="1"/>
  <c r="V39" i="1"/>
  <c r="S39" i="1"/>
  <c r="N39" i="1"/>
  <c r="AM38" i="1"/>
  <c r="AL38" i="1"/>
  <c r="Z38" i="1"/>
  <c r="Y38" i="1" s="1"/>
  <c r="V38" i="1"/>
  <c r="S38" i="1"/>
  <c r="N38" i="1"/>
  <c r="AM352" i="1"/>
  <c r="AL352" i="1" s="1"/>
  <c r="Z352" i="1"/>
  <c r="AC352" i="1"/>
  <c r="V352" i="1"/>
  <c r="S352" i="1"/>
  <c r="N352" i="1"/>
  <c r="AM351" i="1"/>
  <c r="AL351" i="1" s="1"/>
  <c r="Z351" i="1"/>
  <c r="V351" i="1"/>
  <c r="S351" i="1"/>
  <c r="N351" i="1"/>
  <c r="AM350" i="1"/>
  <c r="AL350" i="1"/>
  <c r="Z350" i="1"/>
  <c r="V350" i="1"/>
  <c r="S350" i="1"/>
  <c r="N350" i="1"/>
  <c r="AM349" i="1"/>
  <c r="AL349" i="1" s="1"/>
  <c r="Z349" i="1"/>
  <c r="AC349" i="1" s="1"/>
  <c r="V349" i="1"/>
  <c r="S349" i="1"/>
  <c r="N349" i="1"/>
  <c r="AM348" i="1"/>
  <c r="AL348" i="1"/>
  <c r="Z348" i="1"/>
  <c r="V348" i="1"/>
  <c r="S348" i="1"/>
  <c r="AD348" i="1" s="1"/>
  <c r="N348" i="1"/>
  <c r="AM347" i="1"/>
  <c r="AL347" i="1"/>
  <c r="Z347" i="1"/>
  <c r="Y347" i="1" s="1"/>
  <c r="V347" i="1"/>
  <c r="S347" i="1"/>
  <c r="N347" i="1"/>
  <c r="AM346" i="1"/>
  <c r="AL346" i="1" s="1"/>
  <c r="Z346" i="1"/>
  <c r="AC346" i="1"/>
  <c r="V346" i="1"/>
  <c r="S346" i="1"/>
  <c r="N346" i="1"/>
  <c r="AM345" i="1"/>
  <c r="AL345" i="1"/>
  <c r="Z345" i="1"/>
  <c r="Y345" i="1" s="1"/>
  <c r="V345" i="1"/>
  <c r="S345" i="1"/>
  <c r="N345" i="1"/>
  <c r="AM344" i="1"/>
  <c r="AL344" i="1" s="1"/>
  <c r="Z344" i="1"/>
  <c r="AC344" i="1"/>
  <c r="V344" i="1"/>
  <c r="S344" i="1"/>
  <c r="N344" i="1"/>
  <c r="AM343" i="1"/>
  <c r="AL343" i="1"/>
  <c r="Z343" i="1"/>
  <c r="V343" i="1"/>
  <c r="S343" i="1"/>
  <c r="N343" i="1"/>
  <c r="AM342" i="1"/>
  <c r="AL342" i="1"/>
  <c r="Z342" i="1"/>
  <c r="AA342" i="1" s="1"/>
  <c r="AC342" i="1"/>
  <c r="V342" i="1"/>
  <c r="S342" i="1"/>
  <c r="N342" i="1"/>
  <c r="AM341" i="1"/>
  <c r="AL341" i="1" s="1"/>
  <c r="Z341" i="1"/>
  <c r="AC341" i="1" s="1"/>
  <c r="V341" i="1"/>
  <c r="S341" i="1"/>
  <c r="N341" i="1"/>
  <c r="AM340" i="1"/>
  <c r="AL340" i="1"/>
  <c r="Z340" i="1"/>
  <c r="V340" i="1"/>
  <c r="S340" i="1"/>
  <c r="N340" i="1"/>
  <c r="AM339" i="1"/>
  <c r="AL339" i="1"/>
  <c r="Z339" i="1"/>
  <c r="V339" i="1"/>
  <c r="S339" i="1"/>
  <c r="N339" i="1"/>
  <c r="AM338" i="1"/>
  <c r="AL338" i="1"/>
  <c r="Z338" i="1"/>
  <c r="AC338" i="1"/>
  <c r="V338" i="1"/>
  <c r="S338" i="1"/>
  <c r="N338" i="1"/>
  <c r="AM337" i="1"/>
  <c r="AL337" i="1"/>
  <c r="Z337" i="1"/>
  <c r="Y337" i="1" s="1"/>
  <c r="V337" i="1"/>
  <c r="S337" i="1"/>
  <c r="N337" i="1"/>
  <c r="AM336" i="1"/>
  <c r="AL336" i="1" s="1"/>
  <c r="Z336" i="1"/>
  <c r="AC336" i="1"/>
  <c r="V336" i="1"/>
  <c r="S336" i="1"/>
  <c r="N336" i="1"/>
  <c r="AM335" i="1"/>
  <c r="AL335" i="1" s="1"/>
  <c r="Z335" i="1"/>
  <c r="AC335" i="1"/>
  <c r="V335" i="1"/>
  <c r="S335" i="1"/>
  <c r="N335" i="1"/>
  <c r="AM334" i="1"/>
  <c r="AL334" i="1"/>
  <c r="Z334" i="1"/>
  <c r="V334" i="1"/>
  <c r="S334" i="1"/>
  <c r="N334" i="1"/>
  <c r="AM333" i="1"/>
  <c r="AL333" i="1"/>
  <c r="Z333" i="1"/>
  <c r="Y333" i="1" s="1"/>
  <c r="AC333" i="1"/>
  <c r="V333" i="1"/>
  <c r="S333" i="1"/>
  <c r="N333" i="1"/>
  <c r="AM332" i="1"/>
  <c r="AL332" i="1" s="1"/>
  <c r="Z332" i="1"/>
  <c r="Y332" i="1" s="1"/>
  <c r="AC332" i="1"/>
  <c r="V332" i="1"/>
  <c r="S332" i="1"/>
  <c r="N332" i="1"/>
  <c r="AM331" i="1"/>
  <c r="AL331" i="1" s="1"/>
  <c r="Z331" i="1"/>
  <c r="AC331" i="1"/>
  <c r="V331" i="1"/>
  <c r="S331" i="1"/>
  <c r="N331" i="1"/>
  <c r="AM330" i="1"/>
  <c r="AL330" i="1"/>
  <c r="Z330" i="1"/>
  <c r="AC330" i="1" s="1"/>
  <c r="V330" i="1"/>
  <c r="S330" i="1"/>
  <c r="N330" i="1"/>
  <c r="AM329" i="1"/>
  <c r="AL329" i="1"/>
  <c r="Z329" i="1"/>
  <c r="AC329" i="1"/>
  <c r="V329" i="1"/>
  <c r="S329" i="1"/>
  <c r="N329" i="1"/>
  <c r="AM328" i="1"/>
  <c r="AL328" i="1" s="1"/>
  <c r="Z328" i="1"/>
  <c r="AC328" i="1"/>
  <c r="V328" i="1"/>
  <c r="S328" i="1"/>
  <c r="N328" i="1"/>
  <c r="AM327" i="1"/>
  <c r="AL327" i="1" s="1"/>
  <c r="Z327" i="1"/>
  <c r="AC327" i="1"/>
  <c r="V327" i="1"/>
  <c r="S327" i="1"/>
  <c r="N327" i="1"/>
  <c r="AM287" i="1"/>
  <c r="AL287" i="1"/>
  <c r="Z287" i="1"/>
  <c r="V287" i="1"/>
  <c r="S287" i="1"/>
  <c r="N287" i="1"/>
  <c r="O287" i="1" s="1"/>
  <c r="AM286" i="1"/>
  <c r="AL286" i="1"/>
  <c r="Z286" i="1"/>
  <c r="Y286" i="1" s="1"/>
  <c r="AC286" i="1"/>
  <c r="V286" i="1"/>
  <c r="S286" i="1"/>
  <c r="N286" i="1"/>
  <c r="AM285" i="1"/>
  <c r="AL285" i="1" s="1"/>
  <c r="Z285" i="1"/>
  <c r="Y285" i="1" s="1"/>
  <c r="AC285" i="1"/>
  <c r="V285" i="1"/>
  <c r="S285" i="1"/>
  <c r="N285" i="1"/>
  <c r="AM284" i="1"/>
  <c r="AL284" i="1" s="1"/>
  <c r="Z284" i="1"/>
  <c r="AC284" i="1"/>
  <c r="V284" i="1"/>
  <c r="S284" i="1"/>
  <c r="N284" i="1"/>
  <c r="AM277" i="1"/>
  <c r="AL277" i="1"/>
  <c r="Z277" i="1"/>
  <c r="AC277" i="1" s="1"/>
  <c r="V277" i="1"/>
  <c r="S277" i="1"/>
  <c r="N277" i="1"/>
  <c r="AM276" i="1"/>
  <c r="AL276" i="1"/>
  <c r="Z276" i="1"/>
  <c r="AC276" i="1"/>
  <c r="V276" i="1"/>
  <c r="S276" i="1"/>
  <c r="N276" i="1"/>
  <c r="AM275" i="1"/>
  <c r="AL275" i="1" s="1"/>
  <c r="Z275" i="1"/>
  <c r="AC275" i="1"/>
  <c r="V275" i="1"/>
  <c r="S275" i="1"/>
  <c r="N275" i="1"/>
  <c r="AM274" i="1"/>
  <c r="AL274" i="1" s="1"/>
  <c r="Z274" i="1"/>
  <c r="AC274" i="1"/>
  <c r="V274" i="1"/>
  <c r="S274" i="1"/>
  <c r="N274" i="1"/>
  <c r="AM273" i="1"/>
  <c r="AL273" i="1"/>
  <c r="Z273" i="1"/>
  <c r="V273" i="1"/>
  <c r="S273" i="1"/>
  <c r="N273" i="1"/>
  <c r="AM272" i="1"/>
  <c r="AL272" i="1"/>
  <c r="Z272" i="1"/>
  <c r="Y272" i="1" s="1"/>
  <c r="AC272" i="1"/>
  <c r="V272" i="1"/>
  <c r="S272" i="1"/>
  <c r="AD272" i="1" s="1"/>
  <c r="N272" i="1"/>
  <c r="AM271" i="1"/>
  <c r="AL271" i="1" s="1"/>
  <c r="Z271" i="1"/>
  <c r="Y271" i="1" s="1"/>
  <c r="AC271" i="1"/>
  <c r="V271" i="1"/>
  <c r="S271" i="1"/>
  <c r="N271" i="1"/>
  <c r="AM270" i="1"/>
  <c r="AL270" i="1" s="1"/>
  <c r="Z270" i="1"/>
  <c r="AC270" i="1"/>
  <c r="V270" i="1"/>
  <c r="S270" i="1"/>
  <c r="N270" i="1"/>
  <c r="AM269" i="1"/>
  <c r="AL269" i="1"/>
  <c r="Z269" i="1"/>
  <c r="AC269" i="1" s="1"/>
  <c r="V269" i="1"/>
  <c r="S269" i="1"/>
  <c r="N269" i="1"/>
  <c r="O269" i="1" s="1"/>
  <c r="AM290" i="1"/>
  <c r="AL290" i="1"/>
  <c r="Z290" i="1"/>
  <c r="AC290" i="1"/>
  <c r="V290" i="1"/>
  <c r="S290" i="1"/>
  <c r="N290" i="1"/>
  <c r="AM289" i="1"/>
  <c r="AL289" i="1" s="1"/>
  <c r="Z289" i="1"/>
  <c r="AC289" i="1"/>
  <c r="V289" i="1"/>
  <c r="S289" i="1"/>
  <c r="N289" i="1"/>
  <c r="AM288" i="1"/>
  <c r="AL288" i="1" s="1"/>
  <c r="Z288" i="1"/>
  <c r="AC288" i="1"/>
  <c r="V288" i="1"/>
  <c r="S288" i="1"/>
  <c r="N288" i="1"/>
  <c r="AM283" i="1"/>
  <c r="AL283" i="1"/>
  <c r="Z283" i="1"/>
  <c r="V283" i="1"/>
  <c r="S283" i="1"/>
  <c r="N283" i="1"/>
  <c r="AM282" i="1"/>
  <c r="AL282" i="1"/>
  <c r="Z282" i="1"/>
  <c r="Y282" i="1" s="1"/>
  <c r="AC282" i="1"/>
  <c r="V282" i="1"/>
  <c r="S282" i="1"/>
  <c r="N282" i="1"/>
  <c r="AM281" i="1"/>
  <c r="AL281" i="1" s="1"/>
  <c r="Z281" i="1"/>
  <c r="Y281" i="1" s="1"/>
  <c r="AC281" i="1"/>
  <c r="V281" i="1"/>
  <c r="S281" i="1"/>
  <c r="N281" i="1"/>
  <c r="AM280" i="1"/>
  <c r="AL280" i="1" s="1"/>
  <c r="Z280" i="1"/>
  <c r="AC280" i="1"/>
  <c r="V280" i="1"/>
  <c r="S280" i="1"/>
  <c r="N280" i="1"/>
  <c r="AM279" i="1"/>
  <c r="AL279" i="1"/>
  <c r="Z279" i="1"/>
  <c r="AC279" i="1" s="1"/>
  <c r="V279" i="1"/>
  <c r="S279" i="1"/>
  <c r="N279" i="1"/>
  <c r="AM278" i="1"/>
  <c r="AL278" i="1"/>
  <c r="Z278" i="1"/>
  <c r="AC278" i="1"/>
  <c r="V278" i="1"/>
  <c r="S278" i="1"/>
  <c r="N278" i="1"/>
  <c r="AM173" i="1"/>
  <c r="AL173" i="1" s="1"/>
  <c r="Z173" i="1"/>
  <c r="AC173" i="1"/>
  <c r="V173" i="1"/>
  <c r="S173" i="1"/>
  <c r="N173" i="1"/>
  <c r="AM172" i="1"/>
  <c r="AL172" i="1" s="1"/>
  <c r="Z172" i="1"/>
  <c r="AC172" i="1"/>
  <c r="V172" i="1"/>
  <c r="S172" i="1"/>
  <c r="N172" i="1"/>
  <c r="AM171" i="1"/>
  <c r="AL171" i="1"/>
  <c r="Z171" i="1"/>
  <c r="V171" i="1"/>
  <c r="S171" i="1"/>
  <c r="N171" i="1"/>
  <c r="AM170" i="1"/>
  <c r="AL170" i="1"/>
  <c r="Z170" i="1"/>
  <c r="Y170" i="1" s="1"/>
  <c r="AC170" i="1"/>
  <c r="V170" i="1"/>
  <c r="S170" i="1"/>
  <c r="AD170" i="1" s="1"/>
  <c r="N170" i="1"/>
  <c r="AM169" i="1"/>
  <c r="AL169" i="1" s="1"/>
  <c r="Z169" i="1"/>
  <c r="Y169" i="1" s="1"/>
  <c r="AC169" i="1"/>
  <c r="V169" i="1"/>
  <c r="S169" i="1"/>
  <c r="N169" i="1"/>
  <c r="AM168" i="1"/>
  <c r="AL168" i="1" s="1"/>
  <c r="Z168" i="1"/>
  <c r="AC168" i="1"/>
  <c r="V168" i="1"/>
  <c r="S168" i="1"/>
  <c r="AD168" i="1" s="1"/>
  <c r="N168" i="1"/>
  <c r="AM167" i="1"/>
  <c r="AL167" i="1"/>
  <c r="Z167" i="1"/>
  <c r="AC167" i="1" s="1"/>
  <c r="V167" i="1"/>
  <c r="S167" i="1"/>
  <c r="N167" i="1"/>
  <c r="O167" i="1" s="1"/>
  <c r="AM166" i="1"/>
  <c r="AL166" i="1"/>
  <c r="Z166" i="1"/>
  <c r="AC166" i="1"/>
  <c r="V166" i="1"/>
  <c r="S166" i="1"/>
  <c r="N166" i="1"/>
  <c r="AM165" i="1"/>
  <c r="AL165" i="1" s="1"/>
  <c r="Z165" i="1"/>
  <c r="AC165" i="1" s="1"/>
  <c r="V165" i="1"/>
  <c r="S165" i="1"/>
  <c r="N165" i="1"/>
  <c r="AM164" i="1"/>
  <c r="AL164" i="1" s="1"/>
  <c r="Z164" i="1"/>
  <c r="AC164" i="1"/>
  <c r="V164" i="1"/>
  <c r="S164" i="1"/>
  <c r="N164" i="1"/>
  <c r="AM163" i="1"/>
  <c r="AL163" i="1"/>
  <c r="Z163" i="1"/>
  <c r="V163" i="1"/>
  <c r="S163" i="1"/>
  <c r="N163" i="1"/>
  <c r="AM162" i="1"/>
  <c r="AL162" i="1"/>
  <c r="Z162" i="1"/>
  <c r="Y162" i="1" s="1"/>
  <c r="AC162" i="1"/>
  <c r="V162" i="1"/>
  <c r="S162" i="1"/>
  <c r="N162" i="1"/>
  <c r="AM161" i="1"/>
  <c r="AL161" i="1" s="1"/>
  <c r="Z161" i="1"/>
  <c r="Y161" i="1" s="1"/>
  <c r="AC161" i="1"/>
  <c r="V161" i="1"/>
  <c r="S161" i="1"/>
  <c r="N161" i="1"/>
  <c r="AM160" i="1"/>
  <c r="AL160" i="1"/>
  <c r="Z160" i="1"/>
  <c r="AC160" i="1"/>
  <c r="V160" i="1"/>
  <c r="S160" i="1"/>
  <c r="N160" i="1"/>
  <c r="AM159" i="1"/>
  <c r="AL159" i="1"/>
  <c r="Z159" i="1"/>
  <c r="AC159" i="1" s="1"/>
  <c r="V159" i="1"/>
  <c r="S159" i="1"/>
  <c r="N159" i="1"/>
  <c r="AM158" i="1"/>
  <c r="AL158" i="1"/>
  <c r="Z158" i="1"/>
  <c r="AC158" i="1"/>
  <c r="V158" i="1"/>
  <c r="S158" i="1"/>
  <c r="N158" i="1"/>
  <c r="AM157" i="1"/>
  <c r="AL157" i="1" s="1"/>
  <c r="Z157" i="1"/>
  <c r="AA157" i="1" s="1"/>
  <c r="AD157" i="1" s="1"/>
  <c r="AC157" i="1"/>
  <c r="V157" i="1"/>
  <c r="S157" i="1"/>
  <c r="N157" i="1"/>
  <c r="AM156" i="1"/>
  <c r="AL156" i="1" s="1"/>
  <c r="Z156" i="1"/>
  <c r="AC156" i="1"/>
  <c r="V156" i="1"/>
  <c r="S156" i="1"/>
  <c r="N156" i="1"/>
  <c r="AM155" i="1"/>
  <c r="AL155" i="1"/>
  <c r="Z155" i="1"/>
  <c r="V155" i="1"/>
  <c r="S155" i="1"/>
  <c r="N155" i="1"/>
  <c r="AM154" i="1"/>
  <c r="AL154" i="1"/>
  <c r="Z154" i="1"/>
  <c r="Y154" i="1" s="1"/>
  <c r="AC154" i="1"/>
  <c r="V154" i="1"/>
  <c r="S154" i="1"/>
  <c r="N154" i="1"/>
  <c r="AM153" i="1"/>
  <c r="AL153" i="1" s="1"/>
  <c r="Z153" i="1"/>
  <c r="Y153" i="1" s="1"/>
  <c r="AC153" i="1"/>
  <c r="V153" i="1"/>
  <c r="S153" i="1"/>
  <c r="N153" i="1"/>
  <c r="AM152" i="1"/>
  <c r="AL152" i="1"/>
  <c r="Z152" i="1"/>
  <c r="AC152" i="1"/>
  <c r="V152" i="1"/>
  <c r="S152" i="1"/>
  <c r="AD152" i="1" s="1"/>
  <c r="N152" i="1"/>
  <c r="AM151" i="1"/>
  <c r="AL151" i="1"/>
  <c r="Z151" i="1"/>
  <c r="AC151" i="1" s="1"/>
  <c r="V151" i="1"/>
  <c r="S151" i="1"/>
  <c r="N151" i="1"/>
  <c r="AM150" i="1"/>
  <c r="AL150" i="1"/>
  <c r="Z150" i="1"/>
  <c r="AC150" i="1" s="1"/>
  <c r="V150" i="1"/>
  <c r="S150" i="1"/>
  <c r="AD150" i="1" s="1"/>
  <c r="N150" i="1"/>
  <c r="AM149" i="1"/>
  <c r="AL149" i="1" s="1"/>
  <c r="Z149" i="1"/>
  <c r="AC149" i="1"/>
  <c r="V149" i="1"/>
  <c r="S149" i="1"/>
  <c r="N149" i="1"/>
  <c r="AM148" i="1"/>
  <c r="AL148" i="1" s="1"/>
  <c r="Z148" i="1"/>
  <c r="AC148" i="1"/>
  <c r="V148" i="1"/>
  <c r="S148" i="1"/>
  <c r="N148" i="1"/>
  <c r="AM147" i="1"/>
  <c r="AL147" i="1"/>
  <c r="Z147" i="1"/>
  <c r="V147" i="1"/>
  <c r="S147" i="1"/>
  <c r="N147" i="1"/>
  <c r="AM146" i="1"/>
  <c r="AL146" i="1"/>
  <c r="Z146" i="1"/>
  <c r="Y146" i="1" s="1"/>
  <c r="AC146" i="1"/>
  <c r="V146" i="1"/>
  <c r="S146" i="1"/>
  <c r="N146" i="1"/>
  <c r="AM145" i="1"/>
  <c r="AL145" i="1" s="1"/>
  <c r="Z145" i="1"/>
  <c r="Y145" i="1" s="1"/>
  <c r="AC145" i="1"/>
  <c r="V145" i="1"/>
  <c r="S145" i="1"/>
  <c r="N145" i="1"/>
  <c r="AM144" i="1"/>
  <c r="Z144" i="1"/>
  <c r="AA144" i="1" s="1"/>
  <c r="AD144" i="1" s="1"/>
  <c r="V144" i="1"/>
  <c r="S144" i="1"/>
  <c r="N144" i="1"/>
  <c r="Y47" i="1"/>
  <c r="Y48" i="1"/>
  <c r="AA48" i="1"/>
  <c r="Y119" i="1"/>
  <c r="AA119" i="1"/>
  <c r="AD119" i="1"/>
  <c r="Y121" i="1"/>
  <c r="AA121" i="1"/>
  <c r="AD121" i="1"/>
  <c r="Y123" i="1"/>
  <c r="Y127" i="1"/>
  <c r="AA127" i="1"/>
  <c r="AD127" i="1" s="1"/>
  <c r="Y131" i="1"/>
  <c r="AA131" i="1"/>
  <c r="AD131" i="1" s="1"/>
  <c r="Y135" i="1"/>
  <c r="AA135" i="1"/>
  <c r="AA139" i="1"/>
  <c r="AD139" i="1" s="1"/>
  <c r="Y142" i="1"/>
  <c r="AA142" i="1"/>
  <c r="AD142" i="1"/>
  <c r="Y144" i="1"/>
  <c r="AA146" i="1"/>
  <c r="AD146" i="1" s="1"/>
  <c r="Y148" i="1"/>
  <c r="AA148" i="1"/>
  <c r="AD148" i="1"/>
  <c r="Y150" i="1"/>
  <c r="AA150" i="1"/>
  <c r="Y152" i="1"/>
  <c r="AA152" i="1"/>
  <c r="Y156" i="1"/>
  <c r="AA156" i="1"/>
  <c r="AD156" i="1"/>
  <c r="Y158" i="1"/>
  <c r="AA158" i="1"/>
  <c r="Y160" i="1"/>
  <c r="AA160" i="1"/>
  <c r="AD160" i="1"/>
  <c r="AA162" i="1"/>
  <c r="AD162" i="1" s="1"/>
  <c r="Y164" i="1"/>
  <c r="AA164" i="1"/>
  <c r="AD164" i="1"/>
  <c r="Y166" i="1"/>
  <c r="AA166" i="1"/>
  <c r="Y168" i="1"/>
  <c r="AA168" i="1"/>
  <c r="AA170" i="1"/>
  <c r="Y172" i="1"/>
  <c r="AA172" i="1"/>
  <c r="AD172" i="1"/>
  <c r="Y278" i="1"/>
  <c r="AA278" i="1"/>
  <c r="Y280" i="1"/>
  <c r="AA280" i="1"/>
  <c r="AD280" i="1"/>
  <c r="AA282" i="1"/>
  <c r="AD282" i="1" s="1"/>
  <c r="Y288" i="1"/>
  <c r="AA288" i="1"/>
  <c r="AD288" i="1"/>
  <c r="Y290" i="1"/>
  <c r="AA290" i="1"/>
  <c r="Y270" i="1"/>
  <c r="AA270" i="1"/>
  <c r="AD270" i="1" s="1"/>
  <c r="AA272" i="1"/>
  <c r="Y274" i="1"/>
  <c r="AA274" i="1"/>
  <c r="AD274" i="1"/>
  <c r="Y276" i="1"/>
  <c r="AA276" i="1"/>
  <c r="Y284" i="1"/>
  <c r="AA284" i="1"/>
  <c r="AD284" i="1"/>
  <c r="AA286" i="1"/>
  <c r="AD286" i="1" s="1"/>
  <c r="Y327" i="1"/>
  <c r="AA327" i="1"/>
  <c r="AD327" i="1"/>
  <c r="Y329" i="1"/>
  <c r="AA329" i="1"/>
  <c r="Y331" i="1"/>
  <c r="AA331" i="1"/>
  <c r="AD331" i="1" s="1"/>
  <c r="AA333" i="1"/>
  <c r="AD333" i="1"/>
  <c r="Y335" i="1"/>
  <c r="AA335" i="1"/>
  <c r="AD335" i="1"/>
  <c r="AC337" i="1"/>
  <c r="AA337" i="1"/>
  <c r="AD337" i="1" s="1"/>
  <c r="AC339" i="1"/>
  <c r="AA339" i="1"/>
  <c r="AD339" i="1" s="1"/>
  <c r="Y339" i="1"/>
  <c r="AA341" i="1"/>
  <c r="AD341" i="1" s="1"/>
  <c r="Y341" i="1"/>
  <c r="AC343" i="1"/>
  <c r="AA343" i="1"/>
  <c r="Y343" i="1"/>
  <c r="AC345" i="1"/>
  <c r="AA345" i="1"/>
  <c r="AA347" i="1"/>
  <c r="AD347" i="1" s="1"/>
  <c r="AA349" i="1"/>
  <c r="Y349" i="1"/>
  <c r="AC351" i="1"/>
  <c r="AA351" i="1"/>
  <c r="Y351" i="1"/>
  <c r="AC38" i="1"/>
  <c r="AA38" i="1"/>
  <c r="AC201" i="1"/>
  <c r="AA201" i="1"/>
  <c r="Y201" i="1"/>
  <c r="AC204" i="1"/>
  <c r="AA204" i="1"/>
  <c r="Y204" i="1"/>
  <c r="AC206" i="1"/>
  <c r="Y206" i="1"/>
  <c r="AC295" i="1"/>
  <c r="AA295" i="1"/>
  <c r="Y295" i="1"/>
  <c r="AC297" i="1"/>
  <c r="AA297" i="1"/>
  <c r="Y297" i="1"/>
  <c r="AC301" i="1"/>
  <c r="AA301" i="1"/>
  <c r="Y301" i="1"/>
  <c r="AD343" i="1"/>
  <c r="AD345" i="1"/>
  <c r="AD349" i="1"/>
  <c r="AD351" i="1"/>
  <c r="AD38" i="1"/>
  <c r="AD204" i="1"/>
  <c r="AD206" i="1"/>
  <c r="AD295" i="1"/>
  <c r="AD301" i="1"/>
  <c r="AA145" i="1"/>
  <c r="AD145" i="1"/>
  <c r="Y147" i="1"/>
  <c r="Y149" i="1"/>
  <c r="AA149" i="1"/>
  <c r="AD149" i="1" s="1"/>
  <c r="AA153" i="1"/>
  <c r="AD153" i="1" s="1"/>
  <c r="Y155" i="1"/>
  <c r="Y157" i="1"/>
  <c r="AA159" i="1"/>
  <c r="AD159" i="1"/>
  <c r="AA161" i="1"/>
  <c r="AD161" i="1" s="1"/>
  <c r="Y163" i="1"/>
  <c r="AA167" i="1"/>
  <c r="AD167" i="1" s="1"/>
  <c r="AA169" i="1"/>
  <c r="AD169" i="1"/>
  <c r="Y171" i="1"/>
  <c r="Y173" i="1"/>
  <c r="AA173" i="1"/>
  <c r="AD173" i="1" s="1"/>
  <c r="Y279" i="1"/>
  <c r="AA279" i="1"/>
  <c r="AD279" i="1" s="1"/>
  <c r="AA281" i="1"/>
  <c r="AD281" i="1"/>
  <c r="Y283" i="1"/>
  <c r="Y289" i="1"/>
  <c r="AA289" i="1"/>
  <c r="AD289" i="1" s="1"/>
  <c r="Y269" i="1"/>
  <c r="AA269" i="1"/>
  <c r="AD269" i="1"/>
  <c r="AA271" i="1"/>
  <c r="AD271" i="1" s="1"/>
  <c r="Y273" i="1"/>
  <c r="Y275" i="1"/>
  <c r="AA275" i="1"/>
  <c r="AD275" i="1" s="1"/>
  <c r="Y277" i="1"/>
  <c r="AA277" i="1"/>
  <c r="AD277" i="1"/>
  <c r="AA285" i="1"/>
  <c r="AD285" i="1" s="1"/>
  <c r="Y287" i="1"/>
  <c r="Y328" i="1"/>
  <c r="AA328" i="1"/>
  <c r="AD328" i="1" s="1"/>
  <c r="Y330" i="1"/>
  <c r="AA330" i="1"/>
  <c r="AD330" i="1" s="1"/>
  <c r="AA332" i="1"/>
  <c r="AD332" i="1"/>
  <c r="Y334" i="1"/>
  <c r="Y336" i="1"/>
  <c r="AA336" i="1"/>
  <c r="AD336" i="1" s="1"/>
  <c r="Y338" i="1"/>
  <c r="AA338" i="1"/>
  <c r="AD338" i="1" s="1"/>
  <c r="AA340" i="1"/>
  <c r="AD340" i="1"/>
  <c r="Y342" i="1"/>
  <c r="AD342" i="1"/>
  <c r="Y344" i="1"/>
  <c r="AA344" i="1"/>
  <c r="AD344" i="1" s="1"/>
  <c r="Y346" i="1"/>
  <c r="AA346" i="1"/>
  <c r="AD346" i="1"/>
  <c r="AA348" i="1"/>
  <c r="Y352" i="1"/>
  <c r="AA352" i="1"/>
  <c r="AD352" i="1" s="1"/>
  <c r="Y39" i="1"/>
  <c r="AA39" i="1"/>
  <c r="AD39" i="1"/>
  <c r="Y118" i="1"/>
  <c r="AA118" i="1"/>
  <c r="AD118" i="1"/>
  <c r="Y120" i="1"/>
  <c r="AD120" i="1"/>
  <c r="Y122" i="1"/>
  <c r="AA122" i="1"/>
  <c r="AD122" i="1" s="1"/>
  <c r="Y124" i="1"/>
  <c r="AA124" i="1"/>
  <c r="AD124" i="1" s="1"/>
  <c r="Y126" i="1"/>
  <c r="AA126" i="1"/>
  <c r="Y128" i="1"/>
  <c r="Y129" i="1"/>
  <c r="AA129" i="1"/>
  <c r="AD129" i="1" s="1"/>
  <c r="AC130" i="1"/>
  <c r="Y130" i="1"/>
  <c r="AC132" i="1"/>
  <c r="AA132" i="1"/>
  <c r="Y132" i="1"/>
  <c r="AC134" i="1"/>
  <c r="AA134" i="1"/>
  <c r="AD134" i="1" s="1"/>
  <c r="Y134" i="1"/>
  <c r="AA136" i="1"/>
  <c r="Y136" i="1"/>
  <c r="AC138" i="1"/>
  <c r="Y138" i="1"/>
  <c r="AD130" i="1"/>
  <c r="AD132" i="1"/>
  <c r="AD136" i="1"/>
  <c r="Y140" i="1"/>
  <c r="Y143" i="1"/>
  <c r="Y174" i="1"/>
  <c r="Y190" i="1"/>
  <c r="Y203" i="1"/>
  <c r="AA203" i="1"/>
  <c r="AD203" i="1" s="1"/>
  <c r="Y205" i="1"/>
  <c r="AA205" i="1"/>
  <c r="AD205" i="1"/>
  <c r="Y207" i="1"/>
  <c r="AA294" i="1"/>
  <c r="AD294" i="1"/>
  <c r="Y296" i="1"/>
  <c r="AD296" i="1"/>
  <c r="Y298" i="1"/>
  <c r="AA298" i="1"/>
  <c r="AD298" i="1" s="1"/>
  <c r="Y300" i="1"/>
  <c r="AA300" i="1"/>
  <c r="AD300" i="1" s="1"/>
  <c r="AC40" i="1"/>
  <c r="AA40" i="1"/>
  <c r="AD40" i="1" s="1"/>
  <c r="AL144" i="1"/>
  <c r="Y41" i="1"/>
  <c r="AA41" i="1"/>
  <c r="Y42" i="1"/>
  <c r="AA42" i="1"/>
  <c r="AD42" i="1"/>
  <c r="AA43" i="1"/>
  <c r="AD43" i="1" s="1"/>
  <c r="Y44" i="1"/>
  <c r="AD44" i="1"/>
  <c r="Y45" i="1"/>
  <c r="AA45" i="1"/>
  <c r="Y46" i="1"/>
  <c r="AA46" i="1"/>
  <c r="AD46" i="1"/>
  <c r="AA47" i="1"/>
  <c r="AD47" i="1"/>
  <c r="AA141" i="1"/>
  <c r="AD141" i="1" s="1"/>
  <c r="AA143" i="1"/>
  <c r="AD143" i="1"/>
  <c r="AA174" i="1"/>
  <c r="AD174" i="1" s="1"/>
  <c r="Y208" i="1"/>
  <c r="Y30" i="1"/>
  <c r="AA30" i="1"/>
  <c r="AD30" i="1" s="1"/>
  <c r="Y31" i="1"/>
  <c r="AA31" i="1"/>
  <c r="AD31" i="1"/>
  <c r="Y32" i="1"/>
  <c r="AA32" i="1"/>
  <c r="AD32" i="1"/>
  <c r="Y33" i="1"/>
  <c r="AA33" i="1"/>
  <c r="AD33" i="1"/>
  <c r="Y34" i="1"/>
  <c r="AA34" i="1"/>
  <c r="AD34" i="1" s="1"/>
  <c r="Y35" i="1"/>
  <c r="AA35" i="1"/>
  <c r="AD35" i="1"/>
  <c r="AA64" i="1"/>
  <c r="AD64" i="1" s="1"/>
  <c r="Y65" i="1"/>
  <c r="AA65" i="1"/>
  <c r="AD65" i="1"/>
  <c r="Y66" i="1"/>
  <c r="AA66" i="1"/>
  <c r="AD66" i="1" s="1"/>
  <c r="Y67" i="1"/>
  <c r="AA67" i="1"/>
  <c r="AD67" i="1" s="1"/>
  <c r="Y68" i="1"/>
  <c r="AA68" i="1"/>
  <c r="AD68" i="1"/>
  <c r="Y69" i="1"/>
  <c r="AA69" i="1"/>
  <c r="AD69" i="1"/>
  <c r="Y70" i="1"/>
  <c r="AA70" i="1"/>
  <c r="AD70" i="1" s="1"/>
  <c r="Y71" i="1"/>
  <c r="AA71" i="1"/>
  <c r="AD71" i="1"/>
  <c r="AA72" i="1"/>
  <c r="AD72" i="1" s="1"/>
  <c r="Y73" i="1"/>
  <c r="AA73" i="1"/>
  <c r="AD73" i="1"/>
  <c r="Y74" i="1"/>
  <c r="AA74" i="1"/>
  <c r="AD74" i="1" s="1"/>
  <c r="Y75" i="1"/>
  <c r="Y76" i="1"/>
  <c r="AA76" i="1"/>
  <c r="Y77" i="1"/>
  <c r="AA77" i="1"/>
  <c r="AD77" i="1"/>
  <c r="Y78" i="1"/>
  <c r="AA78" i="1"/>
  <c r="AD78" i="1" s="1"/>
  <c r="Y79" i="1"/>
  <c r="AA79" i="1"/>
  <c r="AD79" i="1" s="1"/>
  <c r="Y81" i="1"/>
  <c r="AA81" i="1"/>
  <c r="Y82" i="1"/>
  <c r="AA82" i="1"/>
  <c r="AD82" i="1" s="1"/>
  <c r="Y83" i="1"/>
  <c r="AA83" i="1"/>
  <c r="AD83" i="1"/>
  <c r="Y84" i="1"/>
  <c r="AA84" i="1"/>
  <c r="AD84" i="1" s="1"/>
  <c r="Y85" i="1"/>
  <c r="AA85" i="1"/>
  <c r="AD85" i="1"/>
  <c r="Y86" i="1"/>
  <c r="AA86" i="1"/>
  <c r="AD86" i="1" s="1"/>
  <c r="Y87" i="1"/>
  <c r="AA87" i="1"/>
  <c r="AD87" i="1" s="1"/>
  <c r="AA318" i="1"/>
  <c r="AD318" i="1"/>
  <c r="Y319" i="1"/>
  <c r="AA319" i="1"/>
  <c r="AD319" i="1"/>
  <c r="Y320" i="1"/>
  <c r="AA320" i="1"/>
  <c r="AD320" i="1" s="1"/>
  <c r="AA321" i="1"/>
  <c r="AD321" i="1"/>
  <c r="Y322" i="1"/>
  <c r="AA322" i="1"/>
  <c r="AD322" i="1"/>
  <c r="Y323" i="1"/>
  <c r="AA323" i="1"/>
  <c r="AD323" i="1"/>
  <c r="Y324" i="1"/>
  <c r="AA324" i="1"/>
  <c r="AD324" i="1" s="1"/>
  <c r="Y325" i="1"/>
  <c r="AA325" i="1"/>
  <c r="AD325" i="1"/>
  <c r="AA326" i="1"/>
  <c r="AD326" i="1" s="1"/>
  <c r="AC353" i="1"/>
  <c r="AA353" i="1"/>
  <c r="AD353" i="1"/>
  <c r="Y353" i="1"/>
  <c r="AC354" i="1"/>
  <c r="AA354" i="1"/>
  <c r="AD354" i="1"/>
  <c r="Y354" i="1"/>
  <c r="AC355" i="1"/>
  <c r="AA355" i="1"/>
  <c r="AD355" i="1"/>
  <c r="Y355" i="1"/>
  <c r="AC356" i="1"/>
  <c r="AA356" i="1"/>
  <c r="Y356" i="1"/>
  <c r="AC357" i="1"/>
  <c r="AA357" i="1"/>
  <c r="AD357" i="1" s="1"/>
  <c r="Y357" i="1"/>
  <c r="AC358" i="1"/>
  <c r="AA358" i="1"/>
  <c r="AD358" i="1" s="1"/>
  <c r="Y358" i="1"/>
  <c r="AC359" i="1"/>
  <c r="AA359" i="1"/>
  <c r="Y359" i="1"/>
  <c r="AD356" i="1"/>
  <c r="Y360" i="1"/>
  <c r="AD360" i="1"/>
  <c r="Y361" i="1"/>
  <c r="AA361" i="1"/>
  <c r="Y362" i="1"/>
  <c r="AA362" i="1"/>
  <c r="AD362" i="1" s="1"/>
  <c r="Y363" i="1"/>
  <c r="AA363" i="1"/>
  <c r="AD363" i="1"/>
  <c r="Y364" i="1"/>
  <c r="AA364" i="1"/>
  <c r="AD364" i="1"/>
  <c r="Y365" i="1"/>
  <c r="Y366" i="1"/>
  <c r="AA366" i="1"/>
  <c r="AD366" i="1"/>
  <c r="Y367" i="1"/>
  <c r="AA367" i="1"/>
  <c r="AD367" i="1"/>
  <c r="Y368" i="1"/>
  <c r="Y369" i="1"/>
  <c r="AA369" i="1"/>
  <c r="Y370" i="1"/>
  <c r="AA370" i="1"/>
  <c r="AD370" i="1" s="1"/>
  <c r="Y371" i="1"/>
  <c r="AA371" i="1"/>
  <c r="AD371" i="1" s="1"/>
  <c r="Y372" i="1"/>
  <c r="AA372" i="1"/>
  <c r="AD372" i="1"/>
  <c r="Y373" i="1"/>
  <c r="Y262" i="1"/>
  <c r="AA262" i="1"/>
  <c r="AD262" i="1" s="1"/>
  <c r="AC175" i="1"/>
  <c r="AC176" i="1"/>
  <c r="AC177" i="1"/>
  <c r="AC178" i="1"/>
  <c r="AC180" i="1"/>
  <c r="AC181" i="1"/>
  <c r="AC182" i="1"/>
  <c r="AC184" i="1"/>
  <c r="AC185" i="1"/>
  <c r="AC186" i="1"/>
  <c r="AC187" i="1"/>
  <c r="AC188" i="1"/>
  <c r="AC190" i="1"/>
  <c r="AC192" i="1"/>
  <c r="AC193" i="1"/>
  <c r="AC202" i="1"/>
  <c r="AC196" i="1"/>
  <c r="AC197" i="1"/>
  <c r="AC198" i="1"/>
  <c r="AC199" i="1"/>
  <c r="AC194" i="1"/>
  <c r="AC200" i="1"/>
  <c r="AC207" i="1"/>
  <c r="AC208" i="1"/>
  <c r="AC209" i="1"/>
  <c r="AC210" i="1"/>
  <c r="AC211" i="1"/>
  <c r="AC212" i="1"/>
  <c r="AC213" i="1"/>
  <c r="AC291" i="1"/>
  <c r="AC292" i="1"/>
  <c r="AC299" i="1"/>
  <c r="AC302" i="1"/>
  <c r="AC303" i="1"/>
  <c r="AC304" i="1"/>
  <c r="AC305" i="1"/>
  <c r="AC306" i="1"/>
  <c r="AC307" i="1"/>
  <c r="AC309" i="1"/>
  <c r="AC310" i="1"/>
  <c r="AC311" i="1"/>
  <c r="AC312" i="1"/>
  <c r="AC313" i="1"/>
  <c r="AC314" i="1"/>
  <c r="AC315" i="1"/>
  <c r="AC317" i="1"/>
  <c r="AC36" i="1"/>
  <c r="AC15" i="1"/>
  <c r="AC16" i="1"/>
  <c r="AC17" i="1"/>
  <c r="AC18" i="1"/>
  <c r="AC19" i="1"/>
  <c r="AC21" i="1"/>
  <c r="AC22" i="1"/>
  <c r="AC23" i="1"/>
  <c r="AC24" i="1"/>
  <c r="AC25" i="1"/>
  <c r="AC26" i="1"/>
  <c r="AC27" i="1"/>
  <c r="AC29" i="1"/>
  <c r="AD175" i="1"/>
  <c r="Y175" i="1"/>
  <c r="Y176" i="1"/>
  <c r="Y177" i="1"/>
  <c r="Y178" i="1"/>
  <c r="AD181" i="1"/>
  <c r="Y181" i="1"/>
  <c r="AD182" i="1"/>
  <c r="Y183" i="1"/>
  <c r="Y184" i="1"/>
  <c r="Y185" i="1"/>
  <c r="AD187" i="1"/>
  <c r="Y187" i="1"/>
  <c r="AD188" i="1"/>
  <c r="Y188" i="1"/>
  <c r="Y191" i="1"/>
  <c r="AD192" i="1"/>
  <c r="Y192" i="1"/>
  <c r="Y193" i="1"/>
  <c r="AD202" i="1"/>
  <c r="Y202" i="1"/>
  <c r="Y196" i="1"/>
  <c r="AD198" i="1"/>
  <c r="Y198" i="1"/>
  <c r="AD199" i="1"/>
  <c r="Y199" i="1"/>
  <c r="Y194" i="1"/>
  <c r="AD208" i="1"/>
  <c r="Y209" i="1"/>
  <c r="AD210" i="1"/>
  <c r="Y210" i="1"/>
  <c r="AD212" i="1"/>
  <c r="Y212" i="1"/>
  <c r="AD213" i="1"/>
  <c r="Y213" i="1"/>
  <c r="AD291" i="1"/>
  <c r="Y291" i="1"/>
  <c r="Y292" i="1"/>
  <c r="Y293" i="1"/>
  <c r="AD299" i="1"/>
  <c r="Y299" i="1"/>
  <c r="Y303" i="1"/>
  <c r="AD304" i="1"/>
  <c r="Y304" i="1"/>
  <c r="Y305" i="1"/>
  <c r="AD306" i="1"/>
  <c r="Y306" i="1"/>
  <c r="Y307" i="1"/>
  <c r="Y308" i="1"/>
  <c r="Y309" i="1"/>
  <c r="AD310" i="1"/>
  <c r="Y310" i="1"/>
  <c r="Y311" i="1"/>
  <c r="AD312" i="1"/>
  <c r="Y312" i="1"/>
  <c r="AD313" i="1"/>
  <c r="Y313" i="1"/>
  <c r="AD314" i="1"/>
  <c r="Y314" i="1"/>
  <c r="Y315" i="1"/>
  <c r="Y316" i="1"/>
  <c r="Y317" i="1"/>
  <c r="Y36" i="1"/>
  <c r="Y15" i="1"/>
  <c r="AD16" i="1"/>
  <c r="Y16" i="1"/>
  <c r="AD17" i="1"/>
  <c r="Y17" i="1"/>
  <c r="AD18" i="1"/>
  <c r="Y18" i="1"/>
  <c r="Y19" i="1"/>
  <c r="Y20" i="1"/>
  <c r="Y21" i="1"/>
  <c r="AD22" i="1"/>
  <c r="Y22" i="1"/>
  <c r="Y23" i="1"/>
  <c r="AD24" i="1"/>
  <c r="Y24" i="1"/>
  <c r="AD25" i="1"/>
  <c r="Y25" i="1"/>
  <c r="AD26" i="1"/>
  <c r="Y26" i="1"/>
  <c r="Y27" i="1"/>
  <c r="Y28" i="1"/>
  <c r="Y29" i="1"/>
  <c r="AA374" i="1"/>
  <c r="Y374" i="1"/>
  <c r="O63" i="1"/>
  <c r="AC374" i="1"/>
  <c r="AA375" i="1"/>
  <c r="AD375" i="1" s="1"/>
  <c r="Y375" i="1"/>
  <c r="O107" i="1"/>
  <c r="AA264" i="1"/>
  <c r="AD264" i="1" s="1"/>
  <c r="Y264" i="1"/>
  <c r="AA266" i="1"/>
  <c r="AD266" i="1"/>
  <c r="Y266" i="1"/>
  <c r="AA268" i="1"/>
  <c r="AD268" i="1" s="1"/>
  <c r="Y268" i="1"/>
  <c r="AA89" i="1"/>
  <c r="AD89" i="1"/>
  <c r="Y89" i="1"/>
  <c r="AA91" i="1"/>
  <c r="AD91" i="1" s="1"/>
  <c r="Y91" i="1"/>
  <c r="AA93" i="1"/>
  <c r="AD93" i="1" s="1"/>
  <c r="Y93" i="1"/>
  <c r="AA95" i="1"/>
  <c r="Y95" i="1"/>
  <c r="AA97" i="1"/>
  <c r="AD97" i="1"/>
  <c r="Y97" i="1"/>
  <c r="O101" i="1"/>
  <c r="AA263" i="1"/>
  <c r="AD263" i="1"/>
  <c r="Y263" i="1"/>
  <c r="AA265" i="1"/>
  <c r="Y265" i="1"/>
  <c r="AA267" i="1"/>
  <c r="AD267" i="1" s="1"/>
  <c r="AA88" i="1"/>
  <c r="Y88" i="1"/>
  <c r="AA90" i="1"/>
  <c r="AD90" i="1" s="1"/>
  <c r="Y90" i="1"/>
  <c r="AA92" i="1"/>
  <c r="AD92" i="1"/>
  <c r="Y92" i="1"/>
  <c r="Y94" i="1"/>
  <c r="AA96" i="1"/>
  <c r="Y96" i="1"/>
  <c r="AC98" i="1"/>
  <c r="AA98" i="1"/>
  <c r="Y98" i="1"/>
  <c r="O104" i="1"/>
  <c r="O239" i="1"/>
  <c r="O241" i="1"/>
  <c r="O243" i="1"/>
  <c r="AD88" i="1"/>
  <c r="AD96" i="1"/>
  <c r="AD98" i="1"/>
  <c r="O218" i="1"/>
  <c r="O220" i="1"/>
  <c r="O222" i="1"/>
  <c r="O224" i="1"/>
  <c r="O226" i="1"/>
  <c r="O228" i="1"/>
  <c r="O238" i="1"/>
  <c r="O240" i="1"/>
  <c r="O242" i="1"/>
  <c r="O244" i="1"/>
  <c r="O145" i="1"/>
  <c r="O151" i="1"/>
  <c r="O153" i="1"/>
  <c r="O159" i="1"/>
  <c r="O161" i="1"/>
  <c r="O169" i="1"/>
  <c r="O171" i="1"/>
  <c r="O279" i="1"/>
  <c r="O281" i="1"/>
  <c r="O144" i="1"/>
  <c r="O148" i="1"/>
  <c r="O152" i="1"/>
  <c r="O154" i="1"/>
  <c r="O156" i="1"/>
  <c r="O160" i="1"/>
  <c r="O162" i="1"/>
  <c r="O164" i="1"/>
  <c r="O168" i="1"/>
  <c r="O170" i="1"/>
  <c r="O172" i="1"/>
  <c r="O280" i="1"/>
  <c r="O282" i="1"/>
  <c r="O288" i="1"/>
  <c r="O289" i="1"/>
  <c r="O290" i="1"/>
  <c r="O270" i="1"/>
  <c r="O271" i="1"/>
  <c r="O272" i="1"/>
  <c r="O273" i="1"/>
  <c r="O274" i="1"/>
  <c r="O275" i="1"/>
  <c r="O276" i="1"/>
  <c r="O277" i="1"/>
  <c r="O284" i="1"/>
  <c r="O285" i="1"/>
  <c r="O286" i="1"/>
  <c r="O327" i="1"/>
  <c r="O328" i="1"/>
  <c r="O329" i="1"/>
  <c r="O331" i="1"/>
  <c r="O332" i="1"/>
  <c r="O333" i="1"/>
  <c r="O334" i="1"/>
  <c r="O335" i="1"/>
  <c r="O336" i="1"/>
  <c r="O337" i="1"/>
  <c r="O338" i="1"/>
  <c r="O340" i="1"/>
  <c r="O341" i="1"/>
  <c r="O342" i="1"/>
  <c r="O344" i="1"/>
  <c r="O345" i="1"/>
  <c r="O346" i="1"/>
  <c r="O348" i="1"/>
  <c r="O349" i="1"/>
  <c r="O350" i="1"/>
  <c r="O352" i="1"/>
  <c r="O38" i="1"/>
  <c r="O39" i="1"/>
  <c r="O41" i="1"/>
  <c r="O42" i="1"/>
  <c r="O43" i="1"/>
  <c r="O45" i="1"/>
  <c r="O46" i="1"/>
  <c r="O37" i="1"/>
  <c r="O118" i="1"/>
  <c r="O119" i="1"/>
  <c r="O121" i="1"/>
  <c r="O122" i="1"/>
  <c r="O124" i="1"/>
  <c r="O125" i="1"/>
  <c r="O126" i="1"/>
  <c r="O127" i="1"/>
  <c r="O129" i="1"/>
  <c r="O130" i="1"/>
  <c r="O131" i="1"/>
  <c r="O132" i="1"/>
  <c r="O133" i="1"/>
  <c r="O134" i="1"/>
  <c r="O135" i="1"/>
  <c r="O136" i="1"/>
  <c r="O137" i="1"/>
  <c r="O138" i="1"/>
  <c r="O140" i="1"/>
  <c r="O141" i="1"/>
  <c r="O142" i="1"/>
  <c r="O143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3" i="1"/>
  <c r="O202" i="1"/>
  <c r="O195" i="1"/>
  <c r="O196" i="1"/>
  <c r="O197" i="1"/>
  <c r="O198" i="1"/>
  <c r="O199" i="1"/>
  <c r="O194" i="1"/>
  <c r="O200" i="1"/>
  <c r="O201" i="1"/>
  <c r="O203" i="1"/>
  <c r="O204" i="1"/>
  <c r="O205" i="1"/>
  <c r="O206" i="1"/>
  <c r="O207" i="1"/>
  <c r="O208" i="1"/>
  <c r="O209" i="1"/>
  <c r="O210" i="1"/>
  <c r="O211" i="1"/>
  <c r="O212" i="1"/>
  <c r="O213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2" i="1"/>
  <c r="O313" i="1"/>
  <c r="O314" i="1"/>
  <c r="O36" i="1"/>
  <c r="O16" i="1"/>
  <c r="O18" i="1"/>
  <c r="O22" i="1"/>
  <c r="O24" i="1"/>
  <c r="O26" i="1"/>
  <c r="O315" i="1"/>
  <c r="O317" i="1"/>
  <c r="O15" i="1"/>
  <c r="O17" i="1"/>
  <c r="O19" i="1"/>
  <c r="O21" i="1"/>
  <c r="O23" i="1"/>
  <c r="O25" i="1"/>
  <c r="O27" i="1"/>
  <c r="O29" i="1"/>
  <c r="O30" i="1"/>
  <c r="O32" i="1"/>
  <c r="O33" i="1"/>
  <c r="O34" i="1"/>
  <c r="O35" i="1"/>
  <c r="O64" i="1"/>
  <c r="O65" i="1"/>
  <c r="O66" i="1"/>
  <c r="O68" i="1"/>
  <c r="O69" i="1"/>
  <c r="O70" i="1"/>
  <c r="O71" i="1"/>
  <c r="O72" i="1"/>
  <c r="O73" i="1"/>
  <c r="O74" i="1"/>
  <c r="O76" i="1"/>
  <c r="O77" i="1"/>
  <c r="O78" i="1"/>
  <c r="O79" i="1"/>
  <c r="O80" i="1"/>
  <c r="O81" i="1"/>
  <c r="O82" i="1"/>
  <c r="O84" i="1"/>
  <c r="O85" i="1"/>
  <c r="O86" i="1"/>
  <c r="O87" i="1"/>
  <c r="O319" i="1"/>
  <c r="O320" i="1"/>
  <c r="O322" i="1"/>
  <c r="O323" i="1"/>
  <c r="O324" i="1"/>
  <c r="O325" i="1"/>
  <c r="O326" i="1"/>
  <c r="O353" i="1"/>
  <c r="O354" i="1"/>
  <c r="O355" i="1"/>
  <c r="O356" i="1"/>
  <c r="O357" i="1"/>
  <c r="O358" i="1"/>
  <c r="O359" i="1"/>
  <c r="O360" i="1"/>
  <c r="O362" i="1"/>
  <c r="O363" i="1"/>
  <c r="O364" i="1"/>
  <c r="O365" i="1"/>
  <c r="O366" i="1"/>
  <c r="O367" i="1"/>
  <c r="O369" i="1"/>
  <c r="O370" i="1"/>
  <c r="O371" i="1"/>
  <c r="O372" i="1"/>
  <c r="O373" i="1"/>
  <c r="O374" i="1"/>
  <c r="AC377" i="1"/>
  <c r="AA377" i="1"/>
  <c r="AD377" i="1"/>
  <c r="Y377" i="1"/>
  <c r="AC379" i="1"/>
  <c r="AA379" i="1"/>
  <c r="AD379" i="1"/>
  <c r="Y379" i="1"/>
  <c r="AC381" i="1"/>
  <c r="AA381" i="1"/>
  <c r="AD381" i="1"/>
  <c r="Y381" i="1"/>
  <c r="AC383" i="1"/>
  <c r="AA383" i="1"/>
  <c r="AD383" i="1"/>
  <c r="AC3" i="1"/>
  <c r="AA3" i="1"/>
  <c r="AD3" i="1" s="1"/>
  <c r="Y3" i="1"/>
  <c r="AC5" i="1"/>
  <c r="AA5" i="1"/>
  <c r="AD5" i="1" s="1"/>
  <c r="Y5" i="1"/>
  <c r="AC7" i="1"/>
  <c r="AA7" i="1"/>
  <c r="AD7" i="1" s="1"/>
  <c r="Y7" i="1"/>
  <c r="AC9" i="1"/>
  <c r="AA9" i="1"/>
  <c r="AD9" i="1" s="1"/>
  <c r="AC11" i="1"/>
  <c r="AA11" i="1"/>
  <c r="AD11" i="1"/>
  <c r="Y11" i="1"/>
  <c r="AC13" i="1"/>
  <c r="AA13" i="1"/>
  <c r="AD13" i="1"/>
  <c r="Y13" i="1"/>
  <c r="AC49" i="1"/>
  <c r="AA49" i="1"/>
  <c r="AD49" i="1"/>
  <c r="Y49" i="1"/>
  <c r="AC51" i="1"/>
  <c r="AA51" i="1"/>
  <c r="AD51" i="1"/>
  <c r="AC53" i="1"/>
  <c r="AA53" i="1"/>
  <c r="AD53" i="1"/>
  <c r="Y53" i="1"/>
  <c r="AC376" i="1"/>
  <c r="AA376" i="1"/>
  <c r="AD376" i="1"/>
  <c r="AC378" i="1"/>
  <c r="AA378" i="1"/>
  <c r="AD378" i="1"/>
  <c r="Y378" i="1"/>
  <c r="AC380" i="1"/>
  <c r="AA380" i="1"/>
  <c r="AD380" i="1"/>
  <c r="Y380" i="1"/>
  <c r="AC382" i="1"/>
  <c r="AA382" i="1"/>
  <c r="AD382" i="1"/>
  <c r="Y382" i="1"/>
  <c r="AC384" i="1"/>
  <c r="AA384" i="1"/>
  <c r="AD384" i="1"/>
  <c r="AC4" i="1"/>
  <c r="AA4" i="1"/>
  <c r="AD4" i="1" s="1"/>
  <c r="Y4" i="1"/>
  <c r="AC6" i="1"/>
  <c r="AA6" i="1"/>
  <c r="AD6" i="1" s="1"/>
  <c r="Y6" i="1"/>
  <c r="AC8" i="1"/>
  <c r="AA8" i="1"/>
  <c r="AD8" i="1" s="1"/>
  <c r="Y8" i="1"/>
  <c r="AC10" i="1"/>
  <c r="AA10" i="1"/>
  <c r="AD10" i="1" s="1"/>
  <c r="AC12" i="1"/>
  <c r="AA12" i="1"/>
  <c r="AD12" i="1"/>
  <c r="Y12" i="1"/>
  <c r="AC14" i="1"/>
  <c r="AA14" i="1"/>
  <c r="AD14" i="1"/>
  <c r="Y14" i="1"/>
  <c r="AC50" i="1"/>
  <c r="AA50" i="1"/>
  <c r="AD50" i="1"/>
  <c r="Y50" i="1"/>
  <c r="AC52" i="1"/>
  <c r="AA52" i="1"/>
  <c r="AD52" i="1"/>
  <c r="AC54" i="1"/>
  <c r="AA54" i="1"/>
  <c r="AD54" i="1"/>
  <c r="Y54" i="1"/>
  <c r="Y55" i="1"/>
  <c r="AA55" i="1"/>
  <c r="AD55" i="1"/>
  <c r="AC55" i="1"/>
  <c r="Y56" i="1"/>
  <c r="AA56" i="1"/>
  <c r="AD56" i="1"/>
  <c r="AC56" i="1"/>
  <c r="Y57" i="1"/>
  <c r="AA57" i="1"/>
  <c r="AD57" i="1"/>
  <c r="AC57" i="1"/>
  <c r="Y58" i="1"/>
  <c r="AA58" i="1"/>
  <c r="AD58" i="1"/>
  <c r="AC58" i="1"/>
  <c r="Y59" i="1"/>
  <c r="AA59" i="1"/>
  <c r="AD59" i="1"/>
  <c r="AC59" i="1"/>
  <c r="AC60" i="1"/>
  <c r="Y61" i="1"/>
  <c r="AA61" i="1"/>
  <c r="AC61" i="1"/>
  <c r="Y62" i="1"/>
  <c r="AA62" i="1"/>
  <c r="AD62" i="1"/>
  <c r="AC62" i="1"/>
  <c r="Y63" i="1"/>
  <c r="AA63" i="1"/>
  <c r="AD63" i="1"/>
  <c r="AC63" i="1"/>
  <c r="Y106" i="1"/>
  <c r="AA106" i="1"/>
  <c r="AD106" i="1"/>
  <c r="AC106" i="1"/>
  <c r="Y107" i="1"/>
  <c r="AA107" i="1"/>
  <c r="AD107" i="1"/>
  <c r="AC107" i="1"/>
  <c r="AC108" i="1"/>
  <c r="Y109" i="1"/>
  <c r="AA109" i="1"/>
  <c r="AC109" i="1"/>
  <c r="Y110" i="1"/>
  <c r="AA110" i="1"/>
  <c r="AD110" i="1"/>
  <c r="AC110" i="1"/>
  <c r="Y111" i="1"/>
  <c r="AA111" i="1"/>
  <c r="AD111" i="1"/>
  <c r="AC111" i="1"/>
  <c r="Y112" i="1"/>
  <c r="AA112" i="1"/>
  <c r="AD112" i="1"/>
  <c r="AC112" i="1"/>
  <c r="Y113" i="1"/>
  <c r="AA113" i="1"/>
  <c r="AD113" i="1"/>
  <c r="AC113" i="1"/>
  <c r="Y114" i="1"/>
  <c r="AA114" i="1"/>
  <c r="AD114" i="1"/>
  <c r="AC114" i="1"/>
  <c r="Y115" i="1"/>
  <c r="AA115" i="1"/>
  <c r="AD115" i="1"/>
  <c r="AC115" i="1"/>
  <c r="Y116" i="1"/>
  <c r="AA116" i="1"/>
  <c r="AD116" i="1"/>
  <c r="AC116" i="1"/>
  <c r="Y117" i="1"/>
  <c r="AA117" i="1"/>
  <c r="AD117" i="1"/>
  <c r="AC117" i="1"/>
  <c r="Y245" i="1"/>
  <c r="AA245" i="1"/>
  <c r="AD245" i="1"/>
  <c r="AC245" i="1"/>
  <c r="AC246" i="1"/>
  <c r="Y247" i="1"/>
  <c r="AA247" i="1"/>
  <c r="AD247" i="1"/>
  <c r="AC247" i="1"/>
  <c r="Y248" i="1"/>
  <c r="AA248" i="1"/>
  <c r="AD248" i="1"/>
  <c r="AC248" i="1"/>
  <c r="Y249" i="1"/>
  <c r="AA249" i="1"/>
  <c r="AD249" i="1"/>
  <c r="AC249" i="1"/>
  <c r="Y250" i="1"/>
  <c r="AA250" i="1"/>
  <c r="AD250" i="1"/>
  <c r="AC250" i="1"/>
  <c r="AC251" i="1"/>
  <c r="Y252" i="1"/>
  <c r="AA252" i="1"/>
  <c r="AD252" i="1"/>
  <c r="AC252" i="1"/>
  <c r="Y253" i="1"/>
  <c r="AA253" i="1"/>
  <c r="AD253" i="1"/>
  <c r="AC253" i="1"/>
  <c r="Y254" i="1"/>
  <c r="AA254" i="1"/>
  <c r="AD254" i="1"/>
  <c r="AC254" i="1"/>
  <c r="Y255" i="1"/>
  <c r="AA255" i="1"/>
  <c r="AD255" i="1"/>
  <c r="AC255" i="1"/>
  <c r="Y256" i="1"/>
  <c r="AA256" i="1"/>
  <c r="AD256" i="1"/>
  <c r="AC256" i="1"/>
  <c r="Y257" i="1"/>
  <c r="AA257" i="1"/>
  <c r="AD257" i="1"/>
  <c r="AC257" i="1"/>
  <c r="Y258" i="1"/>
  <c r="AA258" i="1"/>
  <c r="AD258" i="1"/>
  <c r="AC258" i="1"/>
  <c r="Y259" i="1"/>
  <c r="AA259" i="1"/>
  <c r="AD259" i="1"/>
  <c r="AC259" i="1"/>
  <c r="Y260" i="1"/>
  <c r="AA260" i="1"/>
  <c r="AD260" i="1"/>
  <c r="AC260" i="1"/>
  <c r="Y261" i="1"/>
  <c r="AA261" i="1"/>
  <c r="AD261" i="1"/>
  <c r="AC261" i="1"/>
  <c r="O263" i="1"/>
  <c r="O265" i="1"/>
  <c r="O267" i="1"/>
  <c r="O88" i="1"/>
  <c r="O90" i="1"/>
  <c r="O92" i="1"/>
  <c r="O264" i="1"/>
  <c r="O266" i="1"/>
  <c r="O268" i="1"/>
  <c r="O89" i="1"/>
  <c r="O91" i="1"/>
  <c r="O93" i="1"/>
  <c r="O94" i="1"/>
  <c r="O95" i="1"/>
  <c r="O96" i="1"/>
  <c r="O97" i="1"/>
  <c r="O98" i="1"/>
  <c r="O99" i="1"/>
  <c r="AC100" i="1"/>
  <c r="AA100" i="1"/>
  <c r="AD100" i="1"/>
  <c r="Y100" i="1"/>
  <c r="AC102" i="1"/>
  <c r="AA102" i="1"/>
  <c r="AD102" i="1"/>
  <c r="Y102" i="1"/>
  <c r="AC104" i="1"/>
  <c r="AA104" i="1"/>
  <c r="AD104" i="1"/>
  <c r="Y104" i="1"/>
  <c r="AC214" i="1"/>
  <c r="AA214" i="1"/>
  <c r="AD214" i="1"/>
  <c r="Y214" i="1"/>
  <c r="AC216" i="1"/>
  <c r="AA216" i="1"/>
  <c r="AD216" i="1"/>
  <c r="Y216" i="1"/>
  <c r="AC99" i="1"/>
  <c r="AA99" i="1"/>
  <c r="AD99" i="1"/>
  <c r="Y99" i="1"/>
  <c r="AC101" i="1"/>
  <c r="AA101" i="1"/>
  <c r="AD101" i="1"/>
  <c r="Y101" i="1"/>
  <c r="AC103" i="1"/>
  <c r="AA103" i="1"/>
  <c r="AD103" i="1"/>
  <c r="Y103" i="1"/>
  <c r="AC105" i="1"/>
  <c r="AA105" i="1"/>
  <c r="AD105" i="1"/>
  <c r="Y105" i="1"/>
  <c r="AC215" i="1"/>
  <c r="AA215" i="1"/>
  <c r="AD215" i="1"/>
  <c r="Y215" i="1"/>
  <c r="AC230" i="1"/>
  <c r="AA230" i="1"/>
  <c r="AD230" i="1"/>
  <c r="AC232" i="1"/>
  <c r="AA232" i="1"/>
  <c r="AD232" i="1" s="1"/>
  <c r="Y232" i="1"/>
  <c r="AA234" i="1"/>
  <c r="AD234" i="1" s="1"/>
  <c r="AC236" i="1"/>
  <c r="AA236" i="1"/>
  <c r="AD236" i="1" s="1"/>
  <c r="Y236" i="1"/>
  <c r="Y217" i="1"/>
  <c r="AA217" i="1"/>
  <c r="AD217" i="1" s="1"/>
  <c r="Y218" i="1"/>
  <c r="AA218" i="1"/>
  <c r="AD218" i="1"/>
  <c r="Y219" i="1"/>
  <c r="AA219" i="1"/>
  <c r="AD219" i="1"/>
  <c r="Y220" i="1"/>
  <c r="AA220" i="1"/>
  <c r="AD220" i="1"/>
  <c r="AA221" i="1"/>
  <c r="AD221" i="1" s="1"/>
  <c r="Y222" i="1"/>
  <c r="AA222" i="1"/>
  <c r="AD222" i="1"/>
  <c r="Y224" i="1"/>
  <c r="AA224" i="1"/>
  <c r="Y225" i="1"/>
  <c r="AA225" i="1"/>
  <c r="Y226" i="1"/>
  <c r="AA226" i="1"/>
  <c r="AD226" i="1"/>
  <c r="Y227" i="1"/>
  <c r="AA227" i="1"/>
  <c r="AD227" i="1"/>
  <c r="Y228" i="1"/>
  <c r="AA228" i="1"/>
  <c r="AD228" i="1"/>
  <c r="AA229" i="1"/>
  <c r="AD229" i="1" s="1"/>
  <c r="Y230" i="1"/>
  <c r="AC231" i="1"/>
  <c r="AA231" i="1"/>
  <c r="AD231" i="1" s="1"/>
  <c r="Y231" i="1"/>
  <c r="AC233" i="1"/>
  <c r="AA233" i="1"/>
  <c r="AD233" i="1" s="1"/>
  <c r="Y233" i="1"/>
  <c r="AC235" i="1"/>
  <c r="AA235" i="1"/>
  <c r="Y235" i="1"/>
  <c r="AC237" i="1"/>
  <c r="AA237" i="1"/>
  <c r="AD237" i="1" s="1"/>
  <c r="Y237" i="1"/>
  <c r="AC238" i="1"/>
  <c r="AA238" i="1"/>
  <c r="AD238" i="1" s="1"/>
  <c r="Y238" i="1"/>
  <c r="Y239" i="1"/>
  <c r="AA239" i="1"/>
  <c r="AD239" i="1" s="1"/>
  <c r="Y240" i="1"/>
  <c r="AA240" i="1"/>
  <c r="AD240" i="1"/>
  <c r="Y241" i="1"/>
  <c r="AA241" i="1"/>
  <c r="AD241" i="1"/>
  <c r="Y242" i="1"/>
  <c r="AA242" i="1"/>
  <c r="AD242" i="1"/>
  <c r="Y243" i="1"/>
  <c r="AA243" i="1"/>
  <c r="AD243" i="1" s="1"/>
  <c r="Y244" i="1"/>
  <c r="AA244" i="1"/>
  <c r="AD244" i="1"/>
  <c r="AL386" i="1" l="1"/>
  <c r="Q318" i="1"/>
  <c r="AJ318" i="1" s="1"/>
  <c r="AC386" i="1"/>
  <c r="AB163" i="1"/>
  <c r="Q167" i="1"/>
  <c r="AJ167" i="1" s="1"/>
  <c r="AE109" i="1"/>
  <c r="W283" i="1"/>
  <c r="W155" i="1"/>
  <c r="T157" i="1"/>
  <c r="AE110" i="1"/>
  <c r="Q320" i="1"/>
  <c r="AJ320" i="1" s="1"/>
  <c r="Q68" i="1"/>
  <c r="AJ68" i="1" s="1"/>
  <c r="Q23" i="1"/>
  <c r="AJ23" i="1" s="1"/>
  <c r="Q306" i="1"/>
  <c r="AJ306" i="1" s="1"/>
  <c r="Q302" i="1"/>
  <c r="AJ302" i="1" s="1"/>
  <c r="Q200" i="1"/>
  <c r="AJ200" i="1" s="1"/>
  <c r="Q197" i="1"/>
  <c r="AJ197" i="1" s="1"/>
  <c r="Q177" i="1"/>
  <c r="AJ177" i="1" s="1"/>
  <c r="Q138" i="1"/>
  <c r="AJ138" i="1" s="1"/>
  <c r="Q37" i="1"/>
  <c r="AJ37" i="1" s="1"/>
  <c r="Q42" i="1"/>
  <c r="AJ42" i="1" s="1"/>
  <c r="Q328" i="1"/>
  <c r="AJ328" i="1" s="1"/>
  <c r="Q285" i="1"/>
  <c r="AJ285" i="1" s="1"/>
  <c r="Q154" i="1"/>
  <c r="AJ154" i="1" s="1"/>
  <c r="Q161" i="1"/>
  <c r="AJ161" i="1" s="1"/>
  <c r="AA125" i="1"/>
  <c r="AD125" i="1" s="1"/>
  <c r="AB146" i="1"/>
  <c r="W146" i="1"/>
  <c r="AB154" i="1"/>
  <c r="W154" i="1"/>
  <c r="AB162" i="1"/>
  <c r="W162" i="1"/>
  <c r="AB330" i="1"/>
  <c r="W330" i="1"/>
  <c r="AB343" i="1"/>
  <c r="T343" i="1"/>
  <c r="O343" i="1"/>
  <c r="AA350" i="1"/>
  <c r="AD350" i="1" s="1"/>
  <c r="AC350" i="1"/>
  <c r="AE350" i="1" s="1"/>
  <c r="W189" i="1"/>
  <c r="AE189" i="1"/>
  <c r="T200" i="1"/>
  <c r="W200" i="1"/>
  <c r="AA302" i="1"/>
  <c r="AD302" i="1" s="1"/>
  <c r="Y302" i="1"/>
  <c r="W68" i="1"/>
  <c r="AC326" i="1"/>
  <c r="AE326" i="1" s="1"/>
  <c r="Y326" i="1"/>
  <c r="AB354" i="1"/>
  <c r="W354" i="1"/>
  <c r="AB361" i="1"/>
  <c r="W361" i="1"/>
  <c r="AB368" i="1"/>
  <c r="T368" i="1"/>
  <c r="AB384" i="1"/>
  <c r="T384" i="1"/>
  <c r="O384" i="1"/>
  <c r="AE14" i="1"/>
  <c r="AE112" i="1"/>
  <c r="W112" i="1"/>
  <c r="O112" i="1"/>
  <c r="Q112" i="1" s="1"/>
  <c r="AJ112" i="1" s="1"/>
  <c r="W117" i="1"/>
  <c r="O117" i="1"/>
  <c r="Q117" i="1" s="1"/>
  <c r="AJ117" i="1" s="1"/>
  <c r="AA223" i="1"/>
  <c r="AD223" i="1" s="1"/>
  <c r="Y234" i="1"/>
  <c r="Q268" i="1"/>
  <c r="AJ268" i="1" s="1"/>
  <c r="Q90" i="1"/>
  <c r="AJ90" i="1" s="1"/>
  <c r="AA251" i="1"/>
  <c r="AD251" i="1" s="1"/>
  <c r="AA246" i="1"/>
  <c r="AD246" i="1" s="1"/>
  <c r="AA108" i="1"/>
  <c r="AD108" i="1" s="1"/>
  <c r="AA60" i="1"/>
  <c r="AD60" i="1" s="1"/>
  <c r="Q373" i="1"/>
  <c r="AJ373" i="1" s="1"/>
  <c r="Q369" i="1"/>
  <c r="AJ369" i="1" s="1"/>
  <c r="O361" i="1"/>
  <c r="Q353" i="1"/>
  <c r="AJ353" i="1" s="1"/>
  <c r="Q323" i="1"/>
  <c r="AJ323" i="1" s="1"/>
  <c r="Q70" i="1"/>
  <c r="AJ70" i="1" s="1"/>
  <c r="Q65" i="1"/>
  <c r="AJ65" i="1" s="1"/>
  <c r="Q19" i="1"/>
  <c r="AJ19" i="1" s="1"/>
  <c r="Q315" i="1"/>
  <c r="AJ315" i="1" s="1"/>
  <c r="Q308" i="1"/>
  <c r="AJ308" i="1" s="1"/>
  <c r="Q304" i="1"/>
  <c r="AJ304" i="1" s="1"/>
  <c r="Q292" i="1"/>
  <c r="AJ292" i="1" s="1"/>
  <c r="Q211" i="1"/>
  <c r="AJ211" i="1" s="1"/>
  <c r="Q199" i="1"/>
  <c r="AJ199" i="1" s="1"/>
  <c r="Q195" i="1"/>
  <c r="AJ195" i="1" s="1"/>
  <c r="Q183" i="1"/>
  <c r="AJ183" i="1" s="1"/>
  <c r="Q179" i="1"/>
  <c r="AJ179" i="1" s="1"/>
  <c r="Q118" i="1"/>
  <c r="AJ118" i="1" s="1"/>
  <c r="Q45" i="1"/>
  <c r="AJ45" i="1" s="1"/>
  <c r="Q344" i="1"/>
  <c r="AJ344" i="1" s="1"/>
  <c r="Q338" i="1"/>
  <c r="AJ338" i="1" s="1"/>
  <c r="O330" i="1"/>
  <c r="Q277" i="1"/>
  <c r="AJ277" i="1" s="1"/>
  <c r="Q273" i="1"/>
  <c r="AJ273" i="1" s="1"/>
  <c r="O283" i="1"/>
  <c r="Q160" i="1"/>
  <c r="AJ160" i="1" s="1"/>
  <c r="Q148" i="1"/>
  <c r="AJ148" i="1" s="1"/>
  <c r="O155" i="1"/>
  <c r="Q145" i="1"/>
  <c r="AJ145" i="1" s="1"/>
  <c r="Q238" i="1"/>
  <c r="AJ238" i="1" s="1"/>
  <c r="Q101" i="1"/>
  <c r="AJ101" i="1" s="1"/>
  <c r="Y186" i="1"/>
  <c r="AC189" i="1"/>
  <c r="Y321" i="1"/>
  <c r="Y350" i="1"/>
  <c r="AA165" i="1"/>
  <c r="AD165" i="1" s="1"/>
  <c r="Y159" i="1"/>
  <c r="AA151" i="1"/>
  <c r="AD151" i="1" s="1"/>
  <c r="AM386" i="1"/>
  <c r="AA154" i="1"/>
  <c r="AD154" i="1" s="1"/>
  <c r="Y137" i="1"/>
  <c r="Y125" i="1"/>
  <c r="AE144" i="1"/>
  <c r="AB144" i="1"/>
  <c r="AB148" i="1"/>
  <c r="AE151" i="1"/>
  <c r="W151" i="1"/>
  <c r="AE159" i="1"/>
  <c r="W159" i="1"/>
  <c r="W164" i="1"/>
  <c r="AB171" i="1"/>
  <c r="W171" i="1"/>
  <c r="W273" i="1"/>
  <c r="T273" i="1"/>
  <c r="T334" i="1"/>
  <c r="AC348" i="1"/>
  <c r="Y348" i="1"/>
  <c r="AB350" i="1"/>
  <c r="W350" i="1"/>
  <c r="AB41" i="1"/>
  <c r="AE41" i="1"/>
  <c r="T118" i="1"/>
  <c r="AE175" i="1"/>
  <c r="W175" i="1"/>
  <c r="AE177" i="1"/>
  <c r="T177" i="1"/>
  <c r="Y211" i="1"/>
  <c r="AA211" i="1"/>
  <c r="AD211" i="1" s="1"/>
  <c r="T292" i="1"/>
  <c r="W292" i="1"/>
  <c r="AA20" i="1"/>
  <c r="AD20" i="1" s="1"/>
  <c r="AC20" i="1"/>
  <c r="AE20" i="1" s="1"/>
  <c r="AE23" i="1"/>
  <c r="T23" i="1"/>
  <c r="AE28" i="1"/>
  <c r="T28" i="1"/>
  <c r="O28" i="1"/>
  <c r="Q28" i="1" s="1"/>
  <c r="AJ28" i="1" s="1"/>
  <c r="W381" i="1"/>
  <c r="AE381" i="1"/>
  <c r="O381" i="1"/>
  <c r="Q383" i="1"/>
  <c r="AJ383" i="1" s="1"/>
  <c r="Y383" i="1"/>
  <c r="AB52" i="1"/>
  <c r="T52" i="1"/>
  <c r="O52" i="1"/>
  <c r="AE255" i="1"/>
  <c r="AB255" i="1"/>
  <c r="O255" i="1"/>
  <c r="Q255" i="1" s="1"/>
  <c r="AJ255" i="1" s="1"/>
  <c r="AE260" i="1"/>
  <c r="O260" i="1"/>
  <c r="W260" i="1"/>
  <c r="AB260" i="1"/>
  <c r="T268" i="1"/>
  <c r="AB268" i="1"/>
  <c r="W94" i="1"/>
  <c r="AE94" i="1"/>
  <c r="Q267" i="1"/>
  <c r="AJ267" i="1" s="1"/>
  <c r="Q86" i="1"/>
  <c r="AJ86" i="1" s="1"/>
  <c r="Q15" i="1"/>
  <c r="AJ15" i="1" s="1"/>
  <c r="Q310" i="1"/>
  <c r="AJ310" i="1" s="1"/>
  <c r="Q205" i="1"/>
  <c r="AJ205" i="1" s="1"/>
  <c r="Q193" i="1"/>
  <c r="AJ193" i="1" s="1"/>
  <c r="Q130" i="1"/>
  <c r="AJ130" i="1" s="1"/>
  <c r="Q121" i="1"/>
  <c r="AJ121" i="1" s="1"/>
  <c r="Q332" i="1"/>
  <c r="AJ332" i="1" s="1"/>
  <c r="Q275" i="1"/>
  <c r="AJ275" i="1" s="1"/>
  <c r="Q144" i="1"/>
  <c r="AJ144" i="1" s="1"/>
  <c r="Q171" i="1"/>
  <c r="AJ171" i="1" s="1"/>
  <c r="T147" i="1"/>
  <c r="AB147" i="1"/>
  <c r="T155" i="1"/>
  <c r="AB155" i="1"/>
  <c r="AD158" i="1"/>
  <c r="T163" i="1"/>
  <c r="W163" i="1"/>
  <c r="W165" i="1"/>
  <c r="T165" i="1"/>
  <c r="O165" i="1"/>
  <c r="T283" i="1"/>
  <c r="AB283" i="1"/>
  <c r="T287" i="1"/>
  <c r="W287" i="1"/>
  <c r="W48" i="1"/>
  <c r="AB48" i="1"/>
  <c r="AA123" i="1"/>
  <c r="AD123" i="1" s="1"/>
  <c r="AC123" i="1"/>
  <c r="AE123" i="1" s="1"/>
  <c r="AE128" i="1"/>
  <c r="AB128" i="1"/>
  <c r="O128" i="1"/>
  <c r="Q128" i="1" s="1"/>
  <c r="AJ128" i="1" s="1"/>
  <c r="AC133" i="1"/>
  <c r="AE133" i="1" s="1"/>
  <c r="AA133" i="1"/>
  <c r="AD133" i="1" s="1"/>
  <c r="T139" i="1"/>
  <c r="AB139" i="1"/>
  <c r="AB192" i="1"/>
  <c r="T192" i="1"/>
  <c r="AB212" i="1"/>
  <c r="AC80" i="1"/>
  <c r="Y80" i="1"/>
  <c r="AB83" i="1"/>
  <c r="T83" i="1"/>
  <c r="O83" i="1"/>
  <c r="AB318" i="1"/>
  <c r="W318" i="1"/>
  <c r="AA368" i="1"/>
  <c r="AD368" i="1" s="1"/>
  <c r="AC368" i="1"/>
  <c r="AE368" i="1" s="1"/>
  <c r="AE106" i="1"/>
  <c r="AB106" i="1"/>
  <c r="O106" i="1"/>
  <c r="T106" i="1"/>
  <c r="Q108" i="1"/>
  <c r="AJ108" i="1" s="1"/>
  <c r="Q234" i="1"/>
  <c r="AJ234" i="1" s="1"/>
  <c r="AE238" i="1"/>
  <c r="Y229" i="1"/>
  <c r="Y221" i="1"/>
  <c r="Q99" i="1"/>
  <c r="AJ99" i="1" s="1"/>
  <c r="Q95" i="1"/>
  <c r="AJ95" i="1" s="1"/>
  <c r="Q265" i="1"/>
  <c r="AJ265" i="1" s="1"/>
  <c r="Q374" i="1"/>
  <c r="AJ374" i="1" s="1"/>
  <c r="Q362" i="1"/>
  <c r="AJ362" i="1" s="1"/>
  <c r="Q358" i="1"/>
  <c r="AJ358" i="1" s="1"/>
  <c r="Q319" i="1"/>
  <c r="AJ319" i="1" s="1"/>
  <c r="Q85" i="1"/>
  <c r="AJ85" i="1" s="1"/>
  <c r="Q66" i="1"/>
  <c r="AJ66" i="1" s="1"/>
  <c r="Q34" i="1"/>
  <c r="AJ34" i="1" s="1"/>
  <c r="Q317" i="1"/>
  <c r="AJ317" i="1" s="1"/>
  <c r="Q22" i="1"/>
  <c r="AJ22" i="1" s="1"/>
  <c r="Q305" i="1"/>
  <c r="AJ305" i="1" s="1"/>
  <c r="Q301" i="1"/>
  <c r="AJ301" i="1" s="1"/>
  <c r="Q212" i="1"/>
  <c r="AJ212" i="1" s="1"/>
  <c r="Q208" i="1"/>
  <c r="AJ208" i="1" s="1"/>
  <c r="Q196" i="1"/>
  <c r="AJ196" i="1" s="1"/>
  <c r="O192" i="1"/>
  <c r="Q192" i="1" s="1"/>
  <c r="AJ192" i="1" s="1"/>
  <c r="Q180" i="1"/>
  <c r="AJ180" i="1" s="1"/>
  <c r="Q176" i="1"/>
  <c r="AJ176" i="1" s="1"/>
  <c r="Q133" i="1"/>
  <c r="AJ133" i="1" s="1"/>
  <c r="Q129" i="1"/>
  <c r="AJ129" i="1" s="1"/>
  <c r="Q41" i="1"/>
  <c r="AJ41" i="1" s="1"/>
  <c r="Q350" i="1"/>
  <c r="AJ350" i="1" s="1"/>
  <c r="Q172" i="1"/>
  <c r="AJ172" i="1" s="1"/>
  <c r="Q162" i="1"/>
  <c r="AJ162" i="1" s="1"/>
  <c r="N386" i="1"/>
  <c r="O386" i="1" s="1"/>
  <c r="Q169" i="1"/>
  <c r="AJ169" i="1" s="1"/>
  <c r="Q159" i="1"/>
  <c r="AJ159" i="1" s="1"/>
  <c r="O147" i="1"/>
  <c r="Q240" i="1"/>
  <c r="AJ240" i="1" s="1"/>
  <c r="Q224" i="1"/>
  <c r="AJ224" i="1" s="1"/>
  <c r="Q241" i="1"/>
  <c r="AJ241" i="1" s="1"/>
  <c r="Y189" i="1"/>
  <c r="Y167" i="1"/>
  <c r="AC347" i="1"/>
  <c r="AE347" i="1" s="1"/>
  <c r="AA137" i="1"/>
  <c r="AD137" i="1" s="1"/>
  <c r="AB149" i="1"/>
  <c r="AE149" i="1"/>
  <c r="W149" i="1"/>
  <c r="O149" i="1"/>
  <c r="Q149" i="1" s="1"/>
  <c r="AJ149" i="1" s="1"/>
  <c r="AB157" i="1"/>
  <c r="W157" i="1"/>
  <c r="O157" i="1"/>
  <c r="Q157" i="1" s="1"/>
  <c r="AJ157" i="1" s="1"/>
  <c r="AE167" i="1"/>
  <c r="AB167" i="1"/>
  <c r="W167" i="1"/>
  <c r="AD278" i="1"/>
  <c r="AB269" i="1"/>
  <c r="AE269" i="1"/>
  <c r="T269" i="1"/>
  <c r="AD276" i="1"/>
  <c r="AB345" i="1"/>
  <c r="W345" i="1"/>
  <c r="T345" i="1"/>
  <c r="AB121" i="1"/>
  <c r="W121" i="1"/>
  <c r="T121" i="1"/>
  <c r="T123" i="1"/>
  <c r="AB123" i="1"/>
  <c r="AA179" i="1"/>
  <c r="AD179" i="1" s="1"/>
  <c r="AC179" i="1"/>
  <c r="AA308" i="1"/>
  <c r="AD308" i="1" s="1"/>
  <c r="AC308" i="1"/>
  <c r="AE311" i="1"/>
  <c r="T311" i="1"/>
  <c r="W311" i="1"/>
  <c r="O311" i="1"/>
  <c r="Q311" i="1" s="1"/>
  <c r="AJ311" i="1" s="1"/>
  <c r="T316" i="1"/>
  <c r="AB316" i="1"/>
  <c r="O316" i="1"/>
  <c r="Q316" i="1" s="1"/>
  <c r="AJ316" i="1" s="1"/>
  <c r="Q246" i="1"/>
  <c r="AJ246" i="1" s="1"/>
  <c r="AB221" i="1"/>
  <c r="W221" i="1"/>
  <c r="O221" i="1"/>
  <c r="Q221" i="1" s="1"/>
  <c r="AJ221" i="1" s="1"/>
  <c r="T242" i="1"/>
  <c r="T189" i="1"/>
  <c r="Y223" i="1"/>
  <c r="Q97" i="1"/>
  <c r="AJ97" i="1" s="1"/>
  <c r="Q93" i="1"/>
  <c r="AJ93" i="1" s="1"/>
  <c r="Q266" i="1"/>
  <c r="AJ266" i="1" s="1"/>
  <c r="Y60" i="1"/>
  <c r="Y386" i="1" s="1"/>
  <c r="Q372" i="1"/>
  <c r="AJ372" i="1" s="1"/>
  <c r="O368" i="1"/>
  <c r="Q368" i="1" s="1"/>
  <c r="AJ368" i="1" s="1"/>
  <c r="Q360" i="1"/>
  <c r="AJ360" i="1" s="1"/>
  <c r="Q356" i="1"/>
  <c r="AJ356" i="1" s="1"/>
  <c r="Q326" i="1"/>
  <c r="AJ326" i="1" s="1"/>
  <c r="Q82" i="1"/>
  <c r="AJ82" i="1" s="1"/>
  <c r="Q78" i="1"/>
  <c r="AJ78" i="1" s="1"/>
  <c r="Q73" i="1"/>
  <c r="AJ73" i="1" s="1"/>
  <c r="Q64" i="1"/>
  <c r="AJ64" i="1" s="1"/>
  <c r="Q32" i="1"/>
  <c r="AJ32" i="1" s="1"/>
  <c r="Q26" i="1"/>
  <c r="AJ26" i="1" s="1"/>
  <c r="Q312" i="1"/>
  <c r="AJ312" i="1" s="1"/>
  <c r="Q143" i="1"/>
  <c r="AJ143" i="1" s="1"/>
  <c r="O139" i="1"/>
  <c r="Q139" i="1" s="1"/>
  <c r="AJ139" i="1" s="1"/>
  <c r="Q131" i="1"/>
  <c r="AJ131" i="1" s="1"/>
  <c r="Q126" i="1"/>
  <c r="AJ126" i="1" s="1"/>
  <c r="Q122" i="1"/>
  <c r="AJ122" i="1" s="1"/>
  <c r="O48" i="1"/>
  <c r="Q43" i="1"/>
  <c r="AJ43" i="1" s="1"/>
  <c r="Q38" i="1"/>
  <c r="AJ38" i="1" s="1"/>
  <c r="Q348" i="1"/>
  <c r="AJ348" i="1" s="1"/>
  <c r="Q337" i="1"/>
  <c r="AJ337" i="1" s="1"/>
  <c r="Q333" i="1"/>
  <c r="AJ333" i="1" s="1"/>
  <c r="Q329" i="1"/>
  <c r="AJ329" i="1" s="1"/>
  <c r="Q276" i="1"/>
  <c r="AJ276" i="1" s="1"/>
  <c r="Q272" i="1"/>
  <c r="AJ272" i="1" s="1"/>
  <c r="Q290" i="1"/>
  <c r="AJ290" i="1" s="1"/>
  <c r="Q168" i="1"/>
  <c r="AJ168" i="1" s="1"/>
  <c r="Q156" i="1"/>
  <c r="AJ156" i="1" s="1"/>
  <c r="O146" i="1"/>
  <c r="Q146" i="1" s="1"/>
  <c r="AJ146" i="1" s="1"/>
  <c r="O163" i="1"/>
  <c r="Q163" i="1" s="1"/>
  <c r="AJ163" i="1" s="1"/>
  <c r="Q153" i="1"/>
  <c r="AJ153" i="1" s="1"/>
  <c r="Q244" i="1"/>
  <c r="AJ244" i="1" s="1"/>
  <c r="Q220" i="1"/>
  <c r="AJ220" i="1" s="1"/>
  <c r="Q104" i="1"/>
  <c r="AJ104" i="1" s="1"/>
  <c r="AA94" i="1"/>
  <c r="AD94" i="1" s="1"/>
  <c r="AC144" i="1"/>
  <c r="AA365" i="1"/>
  <c r="AD365" i="1" s="1"/>
  <c r="AA75" i="1"/>
  <c r="AD75" i="1" s="1"/>
  <c r="Y165" i="1"/>
  <c r="Y151" i="1"/>
  <c r="AE145" i="1"/>
  <c r="AB145" i="1"/>
  <c r="W145" i="1"/>
  <c r="AC147" i="1"/>
  <c r="AE147" i="1" s="1"/>
  <c r="AA147" i="1"/>
  <c r="AD147" i="1" s="1"/>
  <c r="AB150" i="1"/>
  <c r="W150" i="1"/>
  <c r="O150" i="1"/>
  <c r="Q150" i="1" s="1"/>
  <c r="AJ150" i="1" s="1"/>
  <c r="T150" i="1"/>
  <c r="AB153" i="1"/>
  <c r="W153" i="1"/>
  <c r="T153" i="1"/>
  <c r="AC155" i="1"/>
  <c r="AA155" i="1"/>
  <c r="AD155" i="1" s="1"/>
  <c r="AB158" i="1"/>
  <c r="W158" i="1"/>
  <c r="O158" i="1"/>
  <c r="Q158" i="1" s="1"/>
  <c r="AJ158" i="1" s="1"/>
  <c r="T158" i="1"/>
  <c r="AD166" i="1"/>
  <c r="AB279" i="1"/>
  <c r="T279" i="1"/>
  <c r="W279" i="1"/>
  <c r="AD290" i="1"/>
  <c r="AE270" i="1"/>
  <c r="AB277" i="1"/>
  <c r="AE277" i="1"/>
  <c r="T277" i="1"/>
  <c r="AD329" i="1"/>
  <c r="AB340" i="1"/>
  <c r="W340" i="1"/>
  <c r="AB45" i="1"/>
  <c r="T45" i="1"/>
  <c r="AE45" i="1"/>
  <c r="AA128" i="1"/>
  <c r="AD128" i="1" s="1"/>
  <c r="AC128" i="1"/>
  <c r="AA180" i="1"/>
  <c r="AD180" i="1" s="1"/>
  <c r="Y180" i="1"/>
  <c r="AB180" i="1"/>
  <c r="AB183" i="1"/>
  <c r="T183" i="1"/>
  <c r="W183" i="1"/>
  <c r="AD186" i="1"/>
  <c r="AD195" i="1"/>
  <c r="AE211" i="1"/>
  <c r="T211" i="1"/>
  <c r="W211" i="1"/>
  <c r="AA293" i="1"/>
  <c r="AD293" i="1" s="1"/>
  <c r="AC293" i="1"/>
  <c r="AE293" i="1" s="1"/>
  <c r="AD297" i="1"/>
  <c r="AE300" i="1"/>
  <c r="T300" i="1"/>
  <c r="AB300" i="1"/>
  <c r="AC64" i="1"/>
  <c r="Y64" i="1"/>
  <c r="AE67" i="1"/>
  <c r="T67" i="1"/>
  <c r="W67" i="1"/>
  <c r="O67" i="1"/>
  <c r="Q67" i="1" s="1"/>
  <c r="AJ67" i="1" s="1"/>
  <c r="AB72" i="1"/>
  <c r="T72" i="1"/>
  <c r="W72" i="1"/>
  <c r="AB49" i="1"/>
  <c r="AE49" i="1"/>
  <c r="W49" i="1"/>
  <c r="O49" i="1"/>
  <c r="Q49" i="1" s="1"/>
  <c r="AJ49" i="1" s="1"/>
  <c r="Q51" i="1"/>
  <c r="AJ51" i="1" s="1"/>
  <c r="AB115" i="1"/>
  <c r="AB259" i="1"/>
  <c r="AE104" i="1"/>
  <c r="AB104" i="1"/>
  <c r="W104" i="1"/>
  <c r="Q214" i="1"/>
  <c r="AJ214" i="1" s="1"/>
  <c r="AE220" i="1"/>
  <c r="AB220" i="1"/>
  <c r="W220" i="1"/>
  <c r="T381" i="1"/>
  <c r="AE170" i="1"/>
  <c r="AB170" i="1"/>
  <c r="W170" i="1"/>
  <c r="AB173" i="1"/>
  <c r="W173" i="1"/>
  <c r="O173" i="1"/>
  <c r="Q173" i="1" s="1"/>
  <c r="AJ173" i="1" s="1"/>
  <c r="AB282" i="1"/>
  <c r="W282" i="1"/>
  <c r="T282" i="1"/>
  <c r="AB289" i="1"/>
  <c r="W289" i="1"/>
  <c r="T289" i="1"/>
  <c r="AB272" i="1"/>
  <c r="T272" i="1"/>
  <c r="W272" i="1"/>
  <c r="T275" i="1"/>
  <c r="AB275" i="1"/>
  <c r="W275" i="1"/>
  <c r="W286" i="1"/>
  <c r="AE286" i="1"/>
  <c r="T286" i="1"/>
  <c r="W333" i="1"/>
  <c r="AE333" i="1"/>
  <c r="AC340" i="1"/>
  <c r="AE340" i="1" s="1"/>
  <c r="Y340" i="1"/>
  <c r="AB342" i="1"/>
  <c r="AE342" i="1"/>
  <c r="W342" i="1"/>
  <c r="AE351" i="1"/>
  <c r="AB351" i="1"/>
  <c r="T351" i="1"/>
  <c r="O351" i="1"/>
  <c r="Q351" i="1" s="1"/>
  <c r="AJ351" i="1" s="1"/>
  <c r="AB38" i="1"/>
  <c r="AE38" i="1"/>
  <c r="T38" i="1"/>
  <c r="AD41" i="1"/>
  <c r="AE47" i="1"/>
  <c r="W47" i="1"/>
  <c r="O47" i="1"/>
  <c r="Q47" i="1" s="1"/>
  <c r="AJ47" i="1" s="1"/>
  <c r="AD48" i="1"/>
  <c r="AB129" i="1"/>
  <c r="W129" i="1"/>
  <c r="T129" i="1"/>
  <c r="W133" i="1"/>
  <c r="T133" i="1"/>
  <c r="AD135" i="1"/>
  <c r="AE137" i="1"/>
  <c r="AB137" i="1"/>
  <c r="W137" i="1"/>
  <c r="AE142" i="1"/>
  <c r="AE195" i="1"/>
  <c r="T195" i="1"/>
  <c r="AC195" i="1"/>
  <c r="Y195" i="1"/>
  <c r="AA197" i="1"/>
  <c r="AD197" i="1" s="1"/>
  <c r="Y197" i="1"/>
  <c r="AE194" i="1"/>
  <c r="AB194" i="1"/>
  <c r="W194" i="1"/>
  <c r="AD200" i="1"/>
  <c r="AE205" i="1"/>
  <c r="AB293" i="1"/>
  <c r="W293" i="1"/>
  <c r="T293" i="1"/>
  <c r="AC294" i="1"/>
  <c r="Y294" i="1"/>
  <c r="AE296" i="1"/>
  <c r="AB296" i="1"/>
  <c r="T296" i="1"/>
  <c r="AA316" i="1"/>
  <c r="AD316" i="1" s="1"/>
  <c r="AC316" i="1"/>
  <c r="AE316" i="1" s="1"/>
  <c r="AE15" i="1"/>
  <c r="W15" i="1"/>
  <c r="AB15" i="1"/>
  <c r="W17" i="1"/>
  <c r="AB20" i="1"/>
  <c r="W20" i="1"/>
  <c r="T20" i="1"/>
  <c r="O20" i="1"/>
  <c r="AC72" i="1"/>
  <c r="AE72" i="1" s="1"/>
  <c r="Y72" i="1"/>
  <c r="AE75" i="1"/>
  <c r="T75" i="1"/>
  <c r="O75" i="1"/>
  <c r="Q75" i="1" s="1"/>
  <c r="AJ75" i="1" s="1"/>
  <c r="AE80" i="1"/>
  <c r="W80" i="1"/>
  <c r="AB80" i="1"/>
  <c r="W356" i="1"/>
  <c r="AB369" i="1"/>
  <c r="W369" i="1"/>
  <c r="T369" i="1"/>
  <c r="AA373" i="1"/>
  <c r="AD373" i="1" s="1"/>
  <c r="AC373" i="1"/>
  <c r="AD374" i="1"/>
  <c r="AE375" i="1"/>
  <c r="AB375" i="1"/>
  <c r="W375" i="1"/>
  <c r="O375" i="1"/>
  <c r="Q375" i="1" s="1"/>
  <c r="AJ375" i="1" s="1"/>
  <c r="T376" i="1"/>
  <c r="AB376" i="1"/>
  <c r="W376" i="1"/>
  <c r="W11" i="1"/>
  <c r="T50" i="1"/>
  <c r="AB57" i="1"/>
  <c r="W57" i="1"/>
  <c r="T57" i="1"/>
  <c r="O57" i="1"/>
  <c r="Q57" i="1" s="1"/>
  <c r="AJ57" i="1" s="1"/>
  <c r="AE60" i="1"/>
  <c r="AB60" i="1"/>
  <c r="T60" i="1"/>
  <c r="AE247" i="1"/>
  <c r="AB247" i="1"/>
  <c r="T247" i="1"/>
  <c r="O247" i="1"/>
  <c r="Q247" i="1" s="1"/>
  <c r="AJ247" i="1" s="1"/>
  <c r="AE252" i="1"/>
  <c r="T252" i="1"/>
  <c r="O252" i="1"/>
  <c r="AB252" i="1"/>
  <c r="W252" i="1"/>
  <c r="Q254" i="1"/>
  <c r="AJ254" i="1" s="1"/>
  <c r="AD265" i="1"/>
  <c r="AE267" i="1"/>
  <c r="T267" i="1"/>
  <c r="AB267" i="1"/>
  <c r="AB215" i="1"/>
  <c r="T215" i="1"/>
  <c r="W215" i="1"/>
  <c r="O215" i="1"/>
  <c r="AB222" i="1"/>
  <c r="W222" i="1"/>
  <c r="AE222" i="1"/>
  <c r="W224" i="1"/>
  <c r="AE228" i="1"/>
  <c r="T228" i="1"/>
  <c r="AB228" i="1"/>
  <c r="AB230" i="1"/>
  <c r="AE230" i="1"/>
  <c r="O230" i="1"/>
  <c r="Q230" i="1" s="1"/>
  <c r="AJ230" i="1" s="1"/>
  <c r="T230" i="1"/>
  <c r="AE235" i="1"/>
  <c r="AB235" i="1"/>
  <c r="O235" i="1"/>
  <c r="Q235" i="1" s="1"/>
  <c r="AJ235" i="1" s="1"/>
  <c r="Q237" i="1"/>
  <c r="AJ237" i="1" s="1"/>
  <c r="T244" i="1"/>
  <c r="AB244" i="1"/>
  <c r="W244" i="1"/>
  <c r="W267" i="1"/>
  <c r="W75" i="1"/>
  <c r="AE161" i="1"/>
  <c r="W161" i="1"/>
  <c r="T161" i="1"/>
  <c r="AC163" i="1"/>
  <c r="AE163" i="1" s="1"/>
  <c r="AA163" i="1"/>
  <c r="AD163" i="1" s="1"/>
  <c r="AB166" i="1"/>
  <c r="AE166" i="1"/>
  <c r="W166" i="1"/>
  <c r="O166" i="1"/>
  <c r="T166" i="1"/>
  <c r="AE169" i="1"/>
  <c r="AB169" i="1"/>
  <c r="T169" i="1"/>
  <c r="AC171" i="1"/>
  <c r="AE171" i="1" s="1"/>
  <c r="AA171" i="1"/>
  <c r="AD171" i="1" s="1"/>
  <c r="AE278" i="1"/>
  <c r="W278" i="1"/>
  <c r="O278" i="1"/>
  <c r="Q278" i="1" s="1"/>
  <c r="AJ278" i="1" s="1"/>
  <c r="AE281" i="1"/>
  <c r="AB281" i="1"/>
  <c r="W281" i="1"/>
  <c r="AC283" i="1"/>
  <c r="AE283" i="1" s="1"/>
  <c r="AA283" i="1"/>
  <c r="AD283" i="1" s="1"/>
  <c r="AE290" i="1"/>
  <c r="W290" i="1"/>
  <c r="T290" i="1"/>
  <c r="AE271" i="1"/>
  <c r="T271" i="1"/>
  <c r="W271" i="1"/>
  <c r="AC273" i="1"/>
  <c r="AE273" i="1" s="1"/>
  <c r="AA273" i="1"/>
  <c r="AD273" i="1" s="1"/>
  <c r="AE276" i="1"/>
  <c r="T276" i="1"/>
  <c r="AB276" i="1"/>
  <c r="AC287" i="1"/>
  <c r="AE287" i="1" s="1"/>
  <c r="AA287" i="1"/>
  <c r="AD287" i="1" s="1"/>
  <c r="AE329" i="1"/>
  <c r="W329" i="1"/>
  <c r="T329" i="1"/>
  <c r="AC334" i="1"/>
  <c r="AE334" i="1" s="1"/>
  <c r="AA334" i="1"/>
  <c r="AD334" i="1" s="1"/>
  <c r="AE337" i="1"/>
  <c r="AB337" i="1"/>
  <c r="W337" i="1"/>
  <c r="AE348" i="1"/>
  <c r="T348" i="1"/>
  <c r="AB348" i="1"/>
  <c r="AE44" i="1"/>
  <c r="AB44" i="1"/>
  <c r="W44" i="1"/>
  <c r="O44" i="1"/>
  <c r="Q44" i="1" s="1"/>
  <c r="AJ44" i="1" s="1"/>
  <c r="AD45" i="1"/>
  <c r="AE120" i="1"/>
  <c r="T120" i="1"/>
  <c r="W120" i="1"/>
  <c r="O120" i="1"/>
  <c r="Q120" i="1" s="1"/>
  <c r="AJ120" i="1" s="1"/>
  <c r="AC139" i="1"/>
  <c r="Y139" i="1"/>
  <c r="AE141" i="1"/>
  <c r="AB174" i="1"/>
  <c r="O174" i="1"/>
  <c r="Q174" i="1" s="1"/>
  <c r="AJ174" i="1" s="1"/>
  <c r="AE174" i="1"/>
  <c r="T174" i="1"/>
  <c r="AA183" i="1"/>
  <c r="AD183" i="1" s="1"/>
  <c r="AC183" i="1"/>
  <c r="AE183" i="1" s="1"/>
  <c r="AD189" i="1"/>
  <c r="W196" i="1"/>
  <c r="AA200" i="1"/>
  <c r="Y200" i="1"/>
  <c r="AD201" i="1"/>
  <c r="AE203" i="1"/>
  <c r="AB203" i="1"/>
  <c r="AB302" i="1"/>
  <c r="W302" i="1"/>
  <c r="T302" i="1"/>
  <c r="W304" i="1"/>
  <c r="AE308" i="1"/>
  <c r="AB308" i="1"/>
  <c r="W308" i="1"/>
  <c r="AB16" i="1"/>
  <c r="AA28" i="1"/>
  <c r="AD28" i="1" s="1"/>
  <c r="AC28" i="1"/>
  <c r="AE31" i="1"/>
  <c r="T31" i="1"/>
  <c r="W31" i="1"/>
  <c r="O31" i="1"/>
  <c r="Q31" i="1" s="1"/>
  <c r="AJ31" i="1" s="1"/>
  <c r="AE64" i="1"/>
  <c r="AB64" i="1"/>
  <c r="W64" i="1"/>
  <c r="AE78" i="1"/>
  <c r="AC318" i="1"/>
  <c r="AE318" i="1" s="1"/>
  <c r="Y318" i="1"/>
  <c r="AE321" i="1"/>
  <c r="AB321" i="1"/>
  <c r="T321" i="1"/>
  <c r="O321" i="1"/>
  <c r="Q321" i="1" s="1"/>
  <c r="AJ321" i="1" s="1"/>
  <c r="AB326" i="1"/>
  <c r="W326" i="1"/>
  <c r="T326" i="1"/>
  <c r="AD359" i="1"/>
  <c r="AB360" i="1"/>
  <c r="T360" i="1"/>
  <c r="W360" i="1"/>
  <c r="AD361" i="1"/>
  <c r="AB372" i="1"/>
  <c r="AE382" i="1"/>
  <c r="AE7" i="1"/>
  <c r="W7" i="1"/>
  <c r="T7" i="1"/>
  <c r="O7" i="1"/>
  <c r="Q7" i="1" s="1"/>
  <c r="AJ7" i="1" s="1"/>
  <c r="AB10" i="1"/>
  <c r="AE10" i="1"/>
  <c r="T10" i="1"/>
  <c r="AB109" i="1"/>
  <c r="W109" i="1"/>
  <c r="O109" i="1"/>
  <c r="Q109" i="1" s="1"/>
  <c r="AJ109" i="1" s="1"/>
  <c r="T114" i="1"/>
  <c r="Q116" i="1"/>
  <c r="AJ116" i="1" s="1"/>
  <c r="AB92" i="1"/>
  <c r="AB95" i="1"/>
  <c r="T95" i="1"/>
  <c r="W95" i="1"/>
  <c r="AE101" i="1"/>
  <c r="W101" i="1"/>
  <c r="T101" i="1"/>
  <c r="AB229" i="1"/>
  <c r="AE229" i="1"/>
  <c r="W229" i="1"/>
  <c r="O229" i="1"/>
  <c r="Q229" i="1" s="1"/>
  <c r="AJ229" i="1" s="1"/>
  <c r="T173" i="1"/>
  <c r="T109" i="1"/>
  <c r="AB195" i="1"/>
  <c r="AB47" i="1"/>
  <c r="AE173" i="1"/>
  <c r="W285" i="1"/>
  <c r="AE285" i="1"/>
  <c r="AE328" i="1"/>
  <c r="T328" i="1"/>
  <c r="W328" i="1"/>
  <c r="AE332" i="1"/>
  <c r="AB332" i="1"/>
  <c r="AE336" i="1"/>
  <c r="AB336" i="1"/>
  <c r="W336" i="1"/>
  <c r="AE339" i="1"/>
  <c r="T339" i="1"/>
  <c r="AB344" i="1"/>
  <c r="T344" i="1"/>
  <c r="W344" i="1"/>
  <c r="T347" i="1"/>
  <c r="AB347" i="1"/>
  <c r="AE352" i="1"/>
  <c r="T352" i="1"/>
  <c r="W352" i="1"/>
  <c r="AE40" i="1"/>
  <c r="AB40" i="1"/>
  <c r="T40" i="1"/>
  <c r="AE43" i="1"/>
  <c r="T43" i="1"/>
  <c r="AB37" i="1"/>
  <c r="AE37" i="1"/>
  <c r="AE119" i="1"/>
  <c r="AB119" i="1"/>
  <c r="T119" i="1"/>
  <c r="AB125" i="1"/>
  <c r="W125" i="1"/>
  <c r="AE125" i="1"/>
  <c r="T132" i="1"/>
  <c r="AB134" i="1"/>
  <c r="AE134" i="1"/>
  <c r="AE179" i="1"/>
  <c r="T179" i="1"/>
  <c r="AB182" i="1"/>
  <c r="W182" i="1"/>
  <c r="AE185" i="1"/>
  <c r="AB185" i="1"/>
  <c r="T185" i="1"/>
  <c r="AE188" i="1"/>
  <c r="T188" i="1"/>
  <c r="AE191" i="1"/>
  <c r="AB191" i="1"/>
  <c r="T191" i="1"/>
  <c r="AE202" i="1"/>
  <c r="AB202" i="1"/>
  <c r="W202" i="1"/>
  <c r="AB197" i="1"/>
  <c r="AE197" i="1"/>
  <c r="W197" i="1"/>
  <c r="T204" i="1"/>
  <c r="AB204" i="1"/>
  <c r="AB206" i="1"/>
  <c r="W208" i="1"/>
  <c r="AB294" i="1"/>
  <c r="AE294" i="1"/>
  <c r="AE307" i="1"/>
  <c r="T307" i="1"/>
  <c r="AE315" i="1"/>
  <c r="AB315" i="1"/>
  <c r="AE19" i="1"/>
  <c r="AB19" i="1"/>
  <c r="W19" i="1"/>
  <c r="AE27" i="1"/>
  <c r="AB27" i="1"/>
  <c r="W27" i="1"/>
  <c r="AE35" i="1"/>
  <c r="AB35" i="1"/>
  <c r="W35" i="1"/>
  <c r="AE71" i="1"/>
  <c r="AB71" i="1"/>
  <c r="W71" i="1"/>
  <c r="AE79" i="1"/>
  <c r="T79" i="1"/>
  <c r="AE87" i="1"/>
  <c r="AB87" i="1"/>
  <c r="T87" i="1"/>
  <c r="AB325" i="1"/>
  <c r="AE325" i="1"/>
  <c r="W325" i="1"/>
  <c r="AE358" i="1"/>
  <c r="W358" i="1"/>
  <c r="T362" i="1"/>
  <c r="W365" i="1"/>
  <c r="T370" i="1"/>
  <c r="AE373" i="1"/>
  <c r="W373" i="1"/>
  <c r="T378" i="1"/>
  <c r="Q380" i="1"/>
  <c r="AJ380" i="1" s="1"/>
  <c r="Q14" i="1"/>
  <c r="AJ14" i="1" s="1"/>
  <c r="Q56" i="1"/>
  <c r="AJ56" i="1" s="1"/>
  <c r="AE62" i="1"/>
  <c r="T108" i="1"/>
  <c r="AB108" i="1"/>
  <c r="AE113" i="1"/>
  <c r="W113" i="1"/>
  <c r="T113" i="1"/>
  <c r="O113" i="1"/>
  <c r="Q113" i="1" s="1"/>
  <c r="AJ113" i="1" s="1"/>
  <c r="AE116" i="1"/>
  <c r="T116" i="1"/>
  <c r="AE248" i="1"/>
  <c r="T248" i="1"/>
  <c r="O248" i="1"/>
  <c r="Q248" i="1" s="1"/>
  <c r="AJ248" i="1" s="1"/>
  <c r="W248" i="1"/>
  <c r="AE251" i="1"/>
  <c r="T251" i="1"/>
  <c r="AB251" i="1"/>
  <c r="AB256" i="1"/>
  <c r="T256" i="1"/>
  <c r="O256" i="1"/>
  <c r="Q256" i="1" s="1"/>
  <c r="AJ256" i="1" s="1"/>
  <c r="Q258" i="1"/>
  <c r="AJ258" i="1" s="1"/>
  <c r="AE259" i="1"/>
  <c r="T259" i="1"/>
  <c r="AB264" i="1"/>
  <c r="T264" i="1"/>
  <c r="W264" i="1"/>
  <c r="AE91" i="1"/>
  <c r="T91" i="1"/>
  <c r="AB91" i="1"/>
  <c r="Q100" i="1"/>
  <c r="AJ100" i="1" s="1"/>
  <c r="AE216" i="1"/>
  <c r="AB216" i="1"/>
  <c r="O216" i="1"/>
  <c r="Q216" i="1" s="1"/>
  <c r="AJ216" i="1" s="1"/>
  <c r="W216" i="1"/>
  <c r="Q219" i="1"/>
  <c r="AJ219" i="1" s="1"/>
  <c r="AB223" i="1"/>
  <c r="T223" i="1"/>
  <c r="W223" i="1"/>
  <c r="O223" i="1"/>
  <c r="AE231" i="1"/>
  <c r="AB231" i="1"/>
  <c r="T231" i="1"/>
  <c r="O231" i="1"/>
  <c r="Q231" i="1" s="1"/>
  <c r="AJ231" i="1" s="1"/>
  <c r="Q233" i="1"/>
  <c r="AJ233" i="1" s="1"/>
  <c r="AE234" i="1"/>
  <c r="W234" i="1"/>
  <c r="T234" i="1"/>
  <c r="AE241" i="1"/>
  <c r="W241" i="1"/>
  <c r="T241" i="1"/>
  <c r="T358" i="1"/>
  <c r="T182" i="1"/>
  <c r="T134" i="1"/>
  <c r="W372" i="1"/>
  <c r="W148" i="1"/>
  <c r="W132" i="1"/>
  <c r="W116" i="1"/>
  <c r="AE206" i="1"/>
  <c r="Q371" i="1"/>
  <c r="AJ371" i="1" s="1"/>
  <c r="Q367" i="1"/>
  <c r="AJ367" i="1" s="1"/>
  <c r="Q359" i="1"/>
  <c r="AJ359" i="1" s="1"/>
  <c r="Q355" i="1"/>
  <c r="AJ355" i="1" s="1"/>
  <c r="Q325" i="1"/>
  <c r="AJ325" i="1" s="1"/>
  <c r="Q79" i="1"/>
  <c r="AJ79" i="1" s="1"/>
  <c r="Q71" i="1"/>
  <c r="AJ71" i="1" s="1"/>
  <c r="Q35" i="1"/>
  <c r="AJ35" i="1" s="1"/>
  <c r="Q17" i="1"/>
  <c r="AJ17" i="1" s="1"/>
  <c r="Q307" i="1"/>
  <c r="AJ307" i="1" s="1"/>
  <c r="Q303" i="1"/>
  <c r="AJ303" i="1" s="1"/>
  <c r="Q295" i="1"/>
  <c r="AJ295" i="1" s="1"/>
  <c r="Q291" i="1"/>
  <c r="AJ291" i="1" s="1"/>
  <c r="Q210" i="1"/>
  <c r="AJ210" i="1" s="1"/>
  <c r="Q201" i="1"/>
  <c r="AJ201" i="1" s="1"/>
  <c r="Q198" i="1"/>
  <c r="AJ198" i="1" s="1"/>
  <c r="Q202" i="1"/>
  <c r="AJ202" i="1" s="1"/>
  <c r="Q186" i="1"/>
  <c r="AJ186" i="1" s="1"/>
  <c r="Q182" i="1"/>
  <c r="AJ182" i="1" s="1"/>
  <c r="Q178" i="1"/>
  <c r="AJ178" i="1" s="1"/>
  <c r="Q136" i="1"/>
  <c r="AJ136" i="1" s="1"/>
  <c r="Q124" i="1"/>
  <c r="AJ124" i="1" s="1"/>
  <c r="O40" i="1"/>
  <c r="Q40" i="1" s="1"/>
  <c r="AJ40" i="1" s="1"/>
  <c r="O347" i="1"/>
  <c r="O339" i="1"/>
  <c r="Q339" i="1" s="1"/>
  <c r="AJ339" i="1" s="1"/>
  <c r="Q335" i="1"/>
  <c r="AJ335" i="1" s="1"/>
  <c r="Q331" i="1"/>
  <c r="AJ331" i="1" s="1"/>
  <c r="Q284" i="1"/>
  <c r="AJ284" i="1" s="1"/>
  <c r="Q274" i="1"/>
  <c r="AJ274" i="1" s="1"/>
  <c r="Q270" i="1"/>
  <c r="AJ270" i="1" s="1"/>
  <c r="Q242" i="1"/>
  <c r="AJ242" i="1" s="1"/>
  <c r="Q226" i="1"/>
  <c r="AJ226" i="1" s="1"/>
  <c r="Q218" i="1"/>
  <c r="AJ218" i="1" s="1"/>
  <c r="Q63" i="1"/>
  <c r="AJ63" i="1" s="1"/>
  <c r="AA37" i="1"/>
  <c r="AD37" i="1" s="1"/>
  <c r="AA140" i="1"/>
  <c r="AD140" i="1" s="1"/>
  <c r="T148" i="1"/>
  <c r="AE152" i="1"/>
  <c r="AB152" i="1"/>
  <c r="W152" i="1"/>
  <c r="AE156" i="1"/>
  <c r="T156" i="1"/>
  <c r="AE160" i="1"/>
  <c r="AB160" i="1"/>
  <c r="T160" i="1"/>
  <c r="AE164" i="1"/>
  <c r="T164" i="1"/>
  <c r="AE168" i="1"/>
  <c r="T168" i="1"/>
  <c r="W168" i="1"/>
  <c r="AE172" i="1"/>
  <c r="AB172" i="1"/>
  <c r="AE280" i="1"/>
  <c r="AB280" i="1"/>
  <c r="W280" i="1"/>
  <c r="AE288" i="1"/>
  <c r="AB288" i="1"/>
  <c r="W288" i="1"/>
  <c r="AB270" i="1"/>
  <c r="W270" i="1"/>
  <c r="AB274" i="1"/>
  <c r="W274" i="1"/>
  <c r="T274" i="1"/>
  <c r="T284" i="1"/>
  <c r="AB284" i="1"/>
  <c r="AE327" i="1"/>
  <c r="T327" i="1"/>
  <c r="W327" i="1"/>
  <c r="AE331" i="1"/>
  <c r="AB331" i="1"/>
  <c r="AE335" i="1"/>
  <c r="AB335" i="1"/>
  <c r="W335" i="1"/>
  <c r="AE338" i="1"/>
  <c r="AB338" i="1"/>
  <c r="T338" i="1"/>
  <c r="AB341" i="1"/>
  <c r="AE341" i="1"/>
  <c r="AE346" i="1"/>
  <c r="AB346" i="1"/>
  <c r="W346" i="1"/>
  <c r="AB349" i="1"/>
  <c r="W349" i="1"/>
  <c r="AE349" i="1"/>
  <c r="AB39" i="1"/>
  <c r="W39" i="1"/>
  <c r="T39" i="1"/>
  <c r="AE42" i="1"/>
  <c r="T42" i="1"/>
  <c r="AB46" i="1"/>
  <c r="AB118" i="1"/>
  <c r="AE118" i="1"/>
  <c r="W118" i="1"/>
  <c r="T124" i="1"/>
  <c r="AB124" i="1"/>
  <c r="AE127" i="1"/>
  <c r="T127" i="1"/>
  <c r="W127" i="1"/>
  <c r="AE131" i="1"/>
  <c r="AE136" i="1"/>
  <c r="AB136" i="1"/>
  <c r="T136" i="1"/>
  <c r="AE140" i="1"/>
  <c r="T140" i="1"/>
  <c r="AB140" i="1"/>
  <c r="AB143" i="1"/>
  <c r="T143" i="1"/>
  <c r="W143" i="1"/>
  <c r="AB178" i="1"/>
  <c r="W178" i="1"/>
  <c r="T178" i="1"/>
  <c r="AB184" i="1"/>
  <c r="T184" i="1"/>
  <c r="W184" i="1"/>
  <c r="W190" i="1"/>
  <c r="AE190" i="1"/>
  <c r="AD191" i="1"/>
  <c r="T196" i="1"/>
  <c r="AE199" i="1"/>
  <c r="AB199" i="1"/>
  <c r="W199" i="1"/>
  <c r="AE201" i="1"/>
  <c r="AB201" i="1"/>
  <c r="T201" i="1"/>
  <c r="AE212" i="1"/>
  <c r="T212" i="1"/>
  <c r="AB297" i="1"/>
  <c r="W297" i="1"/>
  <c r="T297" i="1"/>
  <c r="T299" i="1"/>
  <c r="AB299" i="1"/>
  <c r="AE303" i="1"/>
  <c r="T303" i="1"/>
  <c r="W303" i="1"/>
  <c r="AE312" i="1"/>
  <c r="T312" i="1"/>
  <c r="W312" i="1"/>
  <c r="AE16" i="1"/>
  <c r="T16" i="1"/>
  <c r="AE24" i="1"/>
  <c r="W24" i="1"/>
  <c r="T24" i="1"/>
  <c r="AE32" i="1"/>
  <c r="W32" i="1"/>
  <c r="AB32" i="1"/>
  <c r="AE68" i="1"/>
  <c r="AB68" i="1"/>
  <c r="AE76" i="1"/>
  <c r="AB76" i="1"/>
  <c r="T76" i="1"/>
  <c r="AB84" i="1"/>
  <c r="T84" i="1"/>
  <c r="AE322" i="1"/>
  <c r="W322" i="1"/>
  <c r="T322" i="1"/>
  <c r="AE356" i="1"/>
  <c r="AE364" i="1"/>
  <c r="T364" i="1"/>
  <c r="AB364" i="1"/>
  <c r="T372" i="1"/>
  <c r="AE377" i="1"/>
  <c r="W377" i="1"/>
  <c r="O377" i="1"/>
  <c r="Q377" i="1" s="1"/>
  <c r="AJ377" i="1" s="1"/>
  <c r="AB377" i="1"/>
  <c r="Q379" i="1"/>
  <c r="AJ379" i="1" s="1"/>
  <c r="AB380" i="1"/>
  <c r="T380" i="1"/>
  <c r="Q382" i="1"/>
  <c r="AJ382" i="1" s="1"/>
  <c r="W3" i="1"/>
  <c r="AB3" i="1"/>
  <c r="T3" i="1"/>
  <c r="O3" i="1"/>
  <c r="Q5" i="1"/>
  <c r="AJ5" i="1" s="1"/>
  <c r="AB6" i="1"/>
  <c r="AE6" i="1"/>
  <c r="AE11" i="1"/>
  <c r="AB11" i="1"/>
  <c r="T11" i="1"/>
  <c r="O11" i="1"/>
  <c r="Q13" i="1"/>
  <c r="AJ13" i="1" s="1"/>
  <c r="AB14" i="1"/>
  <c r="W14" i="1"/>
  <c r="AE53" i="1"/>
  <c r="W53" i="1"/>
  <c r="O53" i="1"/>
  <c r="Q53" i="1" s="1"/>
  <c r="AJ53" i="1" s="1"/>
  <c r="AE56" i="1"/>
  <c r="AB56" i="1"/>
  <c r="T56" i="1"/>
  <c r="AB61" i="1"/>
  <c r="W61" i="1"/>
  <c r="AE61" i="1"/>
  <c r="O61" i="1"/>
  <c r="AE63" i="1"/>
  <c r="T63" i="1"/>
  <c r="AB63" i="1"/>
  <c r="AE263" i="1"/>
  <c r="AB263" i="1"/>
  <c r="T263" i="1"/>
  <c r="AE90" i="1"/>
  <c r="AB90" i="1"/>
  <c r="W90" i="1"/>
  <c r="AE98" i="1"/>
  <c r="AB98" i="1"/>
  <c r="W98" i="1"/>
  <c r="AB236" i="1"/>
  <c r="AB238" i="1"/>
  <c r="W238" i="1"/>
  <c r="AB240" i="1"/>
  <c r="T240" i="1"/>
  <c r="W240" i="1"/>
  <c r="T341" i="1"/>
  <c r="T325" i="1"/>
  <c r="T197" i="1"/>
  <c r="T37" i="1"/>
  <c r="W339" i="1"/>
  <c r="W307" i="1"/>
  <c r="W179" i="1"/>
  <c r="W131" i="1"/>
  <c r="AB339" i="1"/>
  <c r="AB179" i="1"/>
  <c r="AB79" i="1"/>
  <c r="AE122" i="1"/>
  <c r="W122" i="1"/>
  <c r="AB126" i="1"/>
  <c r="W126" i="1"/>
  <c r="AB130" i="1"/>
  <c r="W130" i="1"/>
  <c r="AE135" i="1"/>
  <c r="T135" i="1"/>
  <c r="AE138" i="1"/>
  <c r="AB138" i="1"/>
  <c r="AB141" i="1"/>
  <c r="W141" i="1"/>
  <c r="AB142" i="1"/>
  <c r="AE176" i="1"/>
  <c r="AB176" i="1"/>
  <c r="T176" i="1"/>
  <c r="T180" i="1"/>
  <c r="AB181" i="1"/>
  <c r="AE181" i="1"/>
  <c r="AE186" i="1"/>
  <c r="AB186" i="1"/>
  <c r="W186" i="1"/>
  <c r="T187" i="1"/>
  <c r="AE193" i="1"/>
  <c r="AB193" i="1"/>
  <c r="AB198" i="1"/>
  <c r="AE198" i="1"/>
  <c r="W198" i="1"/>
  <c r="W205" i="1"/>
  <c r="AE209" i="1"/>
  <c r="AB209" i="1"/>
  <c r="AE210" i="1"/>
  <c r="AB210" i="1"/>
  <c r="W210" i="1"/>
  <c r="T291" i="1"/>
  <c r="AE298" i="1"/>
  <c r="AB298" i="1"/>
  <c r="AE305" i="1"/>
  <c r="AB305" i="1"/>
  <c r="W305" i="1"/>
  <c r="AB306" i="1"/>
  <c r="W306" i="1"/>
  <c r="AB310" i="1"/>
  <c r="W310" i="1"/>
  <c r="AE314" i="1"/>
  <c r="AB314" i="1"/>
  <c r="AE36" i="1"/>
  <c r="AB36" i="1"/>
  <c r="W36" i="1"/>
  <c r="AB18" i="1"/>
  <c r="AE18" i="1"/>
  <c r="W18" i="1"/>
  <c r="AE22" i="1"/>
  <c r="AB26" i="1"/>
  <c r="AE26" i="1"/>
  <c r="W30" i="1"/>
  <c r="AB34" i="1"/>
  <c r="AE34" i="1"/>
  <c r="AB66" i="1"/>
  <c r="AE66" i="1"/>
  <c r="W66" i="1"/>
  <c r="AE70" i="1"/>
  <c r="W70" i="1"/>
  <c r="AB74" i="1"/>
  <c r="W74" i="1"/>
  <c r="AB78" i="1"/>
  <c r="W78" i="1"/>
  <c r="AE82" i="1"/>
  <c r="W82" i="1"/>
  <c r="AB86" i="1"/>
  <c r="W86" i="1"/>
  <c r="AE320" i="1"/>
  <c r="AB320" i="1"/>
  <c r="AE324" i="1"/>
  <c r="T324" i="1"/>
  <c r="AE363" i="1"/>
  <c r="AE367" i="1"/>
  <c r="AB367" i="1"/>
  <c r="T367" i="1"/>
  <c r="T371" i="1"/>
  <c r="Q378" i="1"/>
  <c r="AJ378" i="1" s="1"/>
  <c r="AE379" i="1"/>
  <c r="T379" i="1"/>
  <c r="AE383" i="1"/>
  <c r="T383" i="1"/>
  <c r="AB5" i="1"/>
  <c r="AE5" i="1"/>
  <c r="Q8" i="1"/>
  <c r="AJ8" i="1" s="1"/>
  <c r="AE9" i="1"/>
  <c r="W9" i="1"/>
  <c r="Q12" i="1"/>
  <c r="AJ12" i="1" s="1"/>
  <c r="W13" i="1"/>
  <c r="Q50" i="1"/>
  <c r="AJ50" i="1" s="1"/>
  <c r="AE51" i="1"/>
  <c r="T51" i="1"/>
  <c r="Q54" i="1"/>
  <c r="AJ54" i="1" s="1"/>
  <c r="AE55" i="1"/>
  <c r="T55" i="1"/>
  <c r="Q58" i="1"/>
  <c r="AJ58" i="1" s="1"/>
  <c r="AE59" i="1"/>
  <c r="T59" i="1"/>
  <c r="Q62" i="1"/>
  <c r="AJ62" i="1" s="1"/>
  <c r="AE107" i="1"/>
  <c r="Q110" i="1"/>
  <c r="AJ110" i="1" s="1"/>
  <c r="AE111" i="1"/>
  <c r="AB111" i="1"/>
  <c r="Q114" i="1"/>
  <c r="AJ114" i="1" s="1"/>
  <c r="AE115" i="1"/>
  <c r="T115" i="1"/>
  <c r="AB246" i="1"/>
  <c r="AE246" i="1"/>
  <c r="W246" i="1"/>
  <c r="AE250" i="1"/>
  <c r="AB250" i="1"/>
  <c r="W250" i="1"/>
  <c r="AB254" i="1"/>
  <c r="W254" i="1"/>
  <c r="Q257" i="1"/>
  <c r="AJ257" i="1" s="1"/>
  <c r="AB258" i="1"/>
  <c r="W258" i="1"/>
  <c r="Q261" i="1"/>
  <c r="AJ261" i="1" s="1"/>
  <c r="AE262" i="1"/>
  <c r="W262" i="1"/>
  <c r="AE266" i="1"/>
  <c r="W266" i="1"/>
  <c r="AE89" i="1"/>
  <c r="AB89" i="1"/>
  <c r="AB93" i="1"/>
  <c r="W93" i="1"/>
  <c r="AE97" i="1"/>
  <c r="W97" i="1"/>
  <c r="AE100" i="1"/>
  <c r="T100" i="1"/>
  <c r="AE103" i="1"/>
  <c r="AB103" i="1"/>
  <c r="T103" i="1"/>
  <c r="AB214" i="1"/>
  <c r="AE214" i="1"/>
  <c r="W214" i="1"/>
  <c r="AE218" i="1"/>
  <c r="AB218" i="1"/>
  <c r="W218" i="1"/>
  <c r="T219" i="1"/>
  <c r="Q225" i="1"/>
  <c r="AJ225" i="1" s="1"/>
  <c r="AE226" i="1"/>
  <c r="W226" i="1"/>
  <c r="AE227" i="1"/>
  <c r="T227" i="1"/>
  <c r="AE233" i="1"/>
  <c r="AB233" i="1"/>
  <c r="W233" i="1"/>
  <c r="AB237" i="1"/>
  <c r="W237" i="1"/>
  <c r="AE239" i="1"/>
  <c r="T239" i="1"/>
  <c r="AE243" i="1"/>
  <c r="T243" i="1"/>
  <c r="T306" i="1"/>
  <c r="T298" i="1"/>
  <c r="T266" i="1"/>
  <c r="T250" i="1"/>
  <c r="T226" i="1"/>
  <c r="T218" i="1"/>
  <c r="T186" i="1"/>
  <c r="T138" i="1"/>
  <c r="T130" i="1"/>
  <c r="T82" i="1"/>
  <c r="T74" i="1"/>
  <c r="T66" i="1"/>
  <c r="T26" i="1"/>
  <c r="T18" i="1"/>
  <c r="W320" i="1"/>
  <c r="AE254" i="1"/>
  <c r="AE126" i="1"/>
  <c r="AE30" i="1"/>
  <c r="AB207" i="1"/>
  <c r="T207" i="1"/>
  <c r="AE208" i="1"/>
  <c r="T208" i="1"/>
  <c r="AB213" i="1"/>
  <c r="AE213" i="1"/>
  <c r="AE295" i="1"/>
  <c r="AB295" i="1"/>
  <c r="T295" i="1"/>
  <c r="W301" i="1"/>
  <c r="AE304" i="1"/>
  <c r="AB304" i="1"/>
  <c r="AB309" i="1"/>
  <c r="AE309" i="1"/>
  <c r="W309" i="1"/>
  <c r="AB313" i="1"/>
  <c r="W313" i="1"/>
  <c r="AB317" i="1"/>
  <c r="AB17" i="1"/>
  <c r="AE17" i="1"/>
  <c r="AB21" i="1"/>
  <c r="AB25" i="1"/>
  <c r="AE25" i="1"/>
  <c r="W25" i="1"/>
  <c r="W29" i="1"/>
  <c r="AB33" i="1"/>
  <c r="AE33" i="1"/>
  <c r="AE65" i="1"/>
  <c r="W65" i="1"/>
  <c r="AB69" i="1"/>
  <c r="W69" i="1"/>
  <c r="AB73" i="1"/>
  <c r="AE73" i="1"/>
  <c r="AB77" i="1"/>
  <c r="W77" i="1"/>
  <c r="AB81" i="1"/>
  <c r="W81" i="1"/>
  <c r="AB85" i="1"/>
  <c r="AE85" i="1"/>
  <c r="AE319" i="1"/>
  <c r="AB319" i="1"/>
  <c r="T319" i="1"/>
  <c r="T323" i="1"/>
  <c r="AE353" i="1"/>
  <c r="AB353" i="1"/>
  <c r="AE355" i="1"/>
  <c r="T355" i="1"/>
  <c r="AB357" i="1"/>
  <c r="W357" i="1"/>
  <c r="AE359" i="1"/>
  <c r="AB359" i="1"/>
  <c r="AE362" i="1"/>
  <c r="AB362" i="1"/>
  <c r="W362" i="1"/>
  <c r="W366" i="1"/>
  <c r="AE370" i="1"/>
  <c r="AB370" i="1"/>
  <c r="AB374" i="1"/>
  <c r="AE374" i="1"/>
  <c r="W374" i="1"/>
  <c r="AB378" i="1"/>
  <c r="W378" i="1"/>
  <c r="AB382" i="1"/>
  <c r="AE4" i="1"/>
  <c r="AB4" i="1"/>
  <c r="W4" i="1"/>
  <c r="AE8" i="1"/>
  <c r="W8" i="1"/>
  <c r="AB8" i="1"/>
  <c r="AE12" i="1"/>
  <c r="AB12" i="1"/>
  <c r="W12" i="1"/>
  <c r="AB50" i="1"/>
  <c r="AE50" i="1"/>
  <c r="W50" i="1"/>
  <c r="AE54" i="1"/>
  <c r="W54" i="1"/>
  <c r="AB58" i="1"/>
  <c r="W58" i="1"/>
  <c r="AB62" i="1"/>
  <c r="W62" i="1"/>
  <c r="W110" i="1"/>
  <c r="AE114" i="1"/>
  <c r="AB114" i="1"/>
  <c r="AB245" i="1"/>
  <c r="AE245" i="1"/>
  <c r="W245" i="1"/>
  <c r="AB249" i="1"/>
  <c r="W249" i="1"/>
  <c r="AB253" i="1"/>
  <c r="AE257" i="1"/>
  <c r="AB257" i="1"/>
  <c r="W257" i="1"/>
  <c r="AE261" i="1"/>
  <c r="W261" i="1"/>
  <c r="AE265" i="1"/>
  <c r="W265" i="1"/>
  <c r="AE88" i="1"/>
  <c r="AB88" i="1"/>
  <c r="AE92" i="1"/>
  <c r="T92" i="1"/>
  <c r="AE96" i="1"/>
  <c r="T96" i="1"/>
  <c r="AE99" i="1"/>
  <c r="T99" i="1"/>
  <c r="AE102" i="1"/>
  <c r="W102" i="1"/>
  <c r="AE105" i="1"/>
  <c r="W105" i="1"/>
  <c r="AE217" i="1"/>
  <c r="AB217" i="1"/>
  <c r="AE224" i="1"/>
  <c r="AB224" i="1"/>
  <c r="T224" i="1"/>
  <c r="AB225" i="1"/>
  <c r="W225" i="1"/>
  <c r="AE232" i="1"/>
  <c r="T232" i="1"/>
  <c r="AE236" i="1"/>
  <c r="T236" i="1"/>
  <c r="AB242" i="1"/>
  <c r="W242" i="1"/>
  <c r="T353" i="1"/>
  <c r="T305" i="1"/>
  <c r="T265" i="1"/>
  <c r="T257" i="1"/>
  <c r="T233" i="1"/>
  <c r="T225" i="1"/>
  <c r="T217" i="1"/>
  <c r="T193" i="1"/>
  <c r="T105" i="1"/>
  <c r="T97" i="1"/>
  <c r="T81" i="1"/>
  <c r="T73" i="1"/>
  <c r="T65" i="1"/>
  <c r="T25" i="1"/>
  <c r="T17" i="1"/>
  <c r="T9" i="1"/>
  <c r="W367" i="1"/>
  <c r="W359" i="1"/>
  <c r="W319" i="1"/>
  <c r="W239" i="1"/>
  <c r="W207" i="1"/>
  <c r="W135" i="1"/>
  <c r="W103" i="1"/>
  <c r="W55" i="1"/>
  <c r="W26" i="1"/>
  <c r="AB363" i="1"/>
  <c r="AB219" i="1"/>
  <c r="AB187" i="1"/>
  <c r="AE317" i="1"/>
  <c r="AE253" i="1"/>
  <c r="AE93" i="1"/>
  <c r="P3" i="1" l="1"/>
  <c r="P6" i="1"/>
  <c r="P10" i="1"/>
  <c r="P14" i="1"/>
  <c r="P18" i="1"/>
  <c r="P22" i="1"/>
  <c r="P26" i="1"/>
  <c r="P30" i="1"/>
  <c r="P34" i="1"/>
  <c r="P38" i="1"/>
  <c r="P42" i="1"/>
  <c r="P46" i="1"/>
  <c r="P50" i="1"/>
  <c r="P54" i="1"/>
  <c r="P58" i="1"/>
  <c r="P62" i="1"/>
  <c r="P66" i="1"/>
  <c r="P70" i="1"/>
  <c r="P74" i="1"/>
  <c r="P78" i="1"/>
  <c r="P82" i="1"/>
  <c r="P86" i="1"/>
  <c r="P90" i="1"/>
  <c r="P94" i="1"/>
  <c r="P98" i="1"/>
  <c r="P102" i="1"/>
  <c r="P106" i="1"/>
  <c r="P110" i="1"/>
  <c r="P114" i="1"/>
  <c r="P118" i="1"/>
  <c r="P122" i="1"/>
  <c r="P126" i="1"/>
  <c r="P130" i="1"/>
  <c r="P134" i="1"/>
  <c r="P138" i="1"/>
  <c r="P142" i="1"/>
  <c r="P146" i="1"/>
  <c r="P150" i="1"/>
  <c r="P154" i="1"/>
  <c r="P158" i="1"/>
  <c r="P162" i="1"/>
  <c r="P7" i="1"/>
  <c r="P11" i="1"/>
  <c r="P15" i="1"/>
  <c r="P19" i="1"/>
  <c r="P23" i="1"/>
  <c r="P27" i="1"/>
  <c r="P31" i="1"/>
  <c r="P35" i="1"/>
  <c r="P39" i="1"/>
  <c r="P43" i="1"/>
  <c r="P47" i="1"/>
  <c r="P51" i="1"/>
  <c r="P55" i="1"/>
  <c r="P59" i="1"/>
  <c r="P63" i="1"/>
  <c r="P67" i="1"/>
  <c r="P71" i="1"/>
  <c r="P75" i="1"/>
  <c r="P79" i="1"/>
  <c r="P83" i="1"/>
  <c r="P87" i="1"/>
  <c r="P91" i="1"/>
  <c r="P95" i="1"/>
  <c r="P99" i="1"/>
  <c r="P103" i="1"/>
  <c r="P107" i="1"/>
  <c r="P111" i="1"/>
  <c r="P115" i="1"/>
  <c r="P119" i="1"/>
  <c r="P123" i="1"/>
  <c r="P127" i="1"/>
  <c r="P131" i="1"/>
  <c r="P135" i="1"/>
  <c r="P139" i="1"/>
  <c r="P143" i="1"/>
  <c r="P147" i="1"/>
  <c r="P151" i="1"/>
  <c r="P155" i="1"/>
  <c r="P159" i="1"/>
  <c r="P163" i="1"/>
  <c r="P167" i="1"/>
  <c r="P171" i="1"/>
  <c r="P175" i="1"/>
  <c r="P179" i="1"/>
  <c r="P183" i="1"/>
  <c r="P187" i="1"/>
  <c r="P191" i="1"/>
  <c r="P195" i="1"/>
  <c r="P199" i="1"/>
  <c r="P203" i="1"/>
  <c r="P207" i="1"/>
  <c r="P211" i="1"/>
  <c r="P215" i="1"/>
  <c r="P219" i="1"/>
  <c r="P223" i="1"/>
  <c r="P227" i="1"/>
  <c r="P231" i="1"/>
  <c r="P235" i="1"/>
  <c r="P239" i="1"/>
  <c r="P243" i="1"/>
  <c r="P247" i="1"/>
  <c r="P251" i="1"/>
  <c r="P255" i="1"/>
  <c r="P259" i="1"/>
  <c r="P263" i="1"/>
  <c r="P267" i="1"/>
  <c r="P271" i="1"/>
  <c r="P275" i="1"/>
  <c r="P279" i="1"/>
  <c r="P283" i="1"/>
  <c r="P287" i="1"/>
  <c r="P291" i="1"/>
  <c r="P12" i="1"/>
  <c r="P20" i="1"/>
  <c r="P28" i="1"/>
  <c r="P36" i="1"/>
  <c r="P44" i="1"/>
  <c r="P52" i="1"/>
  <c r="P60" i="1"/>
  <c r="P68" i="1"/>
  <c r="P76" i="1"/>
  <c r="P84" i="1"/>
  <c r="P92" i="1"/>
  <c r="P100" i="1"/>
  <c r="P108" i="1"/>
  <c r="P116" i="1"/>
  <c r="P124" i="1"/>
  <c r="P132" i="1"/>
  <c r="P140" i="1"/>
  <c r="P148" i="1"/>
  <c r="P156" i="1"/>
  <c r="P164" i="1"/>
  <c r="P169" i="1"/>
  <c r="P174" i="1"/>
  <c r="P180" i="1"/>
  <c r="P185" i="1"/>
  <c r="P190" i="1"/>
  <c r="P196" i="1"/>
  <c r="P201" i="1"/>
  <c r="P206" i="1"/>
  <c r="P212" i="1"/>
  <c r="P217" i="1"/>
  <c r="P222" i="1"/>
  <c r="P228" i="1"/>
  <c r="P233" i="1"/>
  <c r="P238" i="1"/>
  <c r="P244" i="1"/>
  <c r="P249" i="1"/>
  <c r="P254" i="1"/>
  <c r="P260" i="1"/>
  <c r="P265" i="1"/>
  <c r="P270" i="1"/>
  <c r="P276" i="1"/>
  <c r="P281" i="1"/>
  <c r="P286" i="1"/>
  <c r="P292" i="1"/>
  <c r="P296" i="1"/>
  <c r="P300" i="1"/>
  <c r="P304" i="1"/>
  <c r="P308" i="1"/>
  <c r="P312" i="1"/>
  <c r="P316" i="1"/>
  <c r="P320" i="1"/>
  <c r="P324" i="1"/>
  <c r="P328" i="1"/>
  <c r="P332" i="1"/>
  <c r="P336" i="1"/>
  <c r="P340" i="1"/>
  <c r="P344" i="1"/>
  <c r="P348" i="1"/>
  <c r="P352" i="1"/>
  <c r="P356" i="1"/>
  <c r="P360" i="1"/>
  <c r="P364" i="1"/>
  <c r="P368" i="1"/>
  <c r="P372" i="1"/>
  <c r="P376" i="1"/>
  <c r="P380" i="1"/>
  <c r="P384" i="1"/>
  <c r="P5" i="1"/>
  <c r="P13" i="1"/>
  <c r="P21" i="1"/>
  <c r="P29" i="1"/>
  <c r="P37" i="1"/>
  <c r="P45" i="1"/>
  <c r="P53" i="1"/>
  <c r="P61" i="1"/>
  <c r="P69" i="1"/>
  <c r="P77" i="1"/>
  <c r="P85" i="1"/>
  <c r="P93" i="1"/>
  <c r="P101" i="1"/>
  <c r="P109" i="1"/>
  <c r="P117" i="1"/>
  <c r="P125" i="1"/>
  <c r="P133" i="1"/>
  <c r="P141" i="1"/>
  <c r="P149" i="1"/>
  <c r="P157" i="1"/>
  <c r="P165" i="1"/>
  <c r="P170" i="1"/>
  <c r="P176" i="1"/>
  <c r="P181" i="1"/>
  <c r="P186" i="1"/>
  <c r="P192" i="1"/>
  <c r="P197" i="1"/>
  <c r="P202" i="1"/>
  <c r="P208" i="1"/>
  <c r="P213" i="1"/>
  <c r="P218" i="1"/>
  <c r="P224" i="1"/>
  <c r="P229" i="1"/>
  <c r="P234" i="1"/>
  <c r="P240" i="1"/>
  <c r="P245" i="1"/>
  <c r="P250" i="1"/>
  <c r="P256" i="1"/>
  <c r="P261" i="1"/>
  <c r="P266" i="1"/>
  <c r="P272" i="1"/>
  <c r="P277" i="1"/>
  <c r="P282" i="1"/>
  <c r="P288" i="1"/>
  <c r="P293" i="1"/>
  <c r="P297" i="1"/>
  <c r="P301" i="1"/>
  <c r="P305" i="1"/>
  <c r="P309" i="1"/>
  <c r="P313" i="1"/>
  <c r="P317" i="1"/>
  <c r="P321" i="1"/>
  <c r="P325" i="1"/>
  <c r="P329" i="1"/>
  <c r="P333" i="1"/>
  <c r="P337" i="1"/>
  <c r="P341" i="1"/>
  <c r="P345" i="1"/>
  <c r="P349" i="1"/>
  <c r="P353" i="1"/>
  <c r="P357" i="1"/>
  <c r="P361" i="1"/>
  <c r="P365" i="1"/>
  <c r="P369" i="1"/>
  <c r="P373" i="1"/>
  <c r="P377" i="1"/>
  <c r="P381" i="1"/>
  <c r="P4" i="1"/>
  <c r="AE77" i="1"/>
  <c r="AB243" i="1"/>
  <c r="AB371" i="1"/>
  <c r="W51" i="1"/>
  <c r="W99" i="1"/>
  <c r="W115" i="1"/>
  <c r="W227" i="1"/>
  <c r="W243" i="1"/>
  <c r="W291" i="1"/>
  <c r="W323" i="1"/>
  <c r="W355" i="1"/>
  <c r="W371" i="1"/>
  <c r="T5" i="1"/>
  <c r="T21" i="1"/>
  <c r="T69" i="1"/>
  <c r="T85" i="1"/>
  <c r="T181" i="1"/>
  <c r="T213" i="1"/>
  <c r="T245" i="1"/>
  <c r="T261" i="1"/>
  <c r="T309" i="1"/>
  <c r="T357" i="1"/>
  <c r="P8" i="1"/>
  <c r="P24" i="1"/>
  <c r="P40" i="1"/>
  <c r="P56" i="1"/>
  <c r="P72" i="1"/>
  <c r="P88" i="1"/>
  <c r="P104" i="1"/>
  <c r="P120" i="1"/>
  <c r="P136" i="1"/>
  <c r="P152" i="1"/>
  <c r="P166" i="1"/>
  <c r="P177" i="1"/>
  <c r="P188" i="1"/>
  <c r="P198" i="1"/>
  <c r="P209" i="1"/>
  <c r="P220" i="1"/>
  <c r="P230" i="1"/>
  <c r="P241" i="1"/>
  <c r="P252" i="1"/>
  <c r="P262" i="1"/>
  <c r="P273" i="1"/>
  <c r="P284" i="1"/>
  <c r="P294" i="1"/>
  <c r="P302" i="1"/>
  <c r="P310" i="1"/>
  <c r="P318" i="1"/>
  <c r="P326" i="1"/>
  <c r="P334" i="1"/>
  <c r="P342" i="1"/>
  <c r="P350" i="1"/>
  <c r="P358" i="1"/>
  <c r="P366" i="1"/>
  <c r="P374" i="1"/>
  <c r="P382" i="1"/>
  <c r="W33" i="1"/>
  <c r="W100" i="1"/>
  <c r="W180" i="1"/>
  <c r="W324" i="1"/>
  <c r="T22" i="1"/>
  <c r="T54" i="1"/>
  <c r="T70" i="1"/>
  <c r="T86" i="1"/>
  <c r="T102" i="1"/>
  <c r="T198" i="1"/>
  <c r="T214" i="1"/>
  <c r="T246" i="1"/>
  <c r="T262" i="1"/>
  <c r="T310" i="1"/>
  <c r="T374" i="1"/>
  <c r="P9" i="1"/>
  <c r="P25" i="1"/>
  <c r="P41" i="1"/>
  <c r="P57" i="1"/>
  <c r="P73" i="1"/>
  <c r="P89" i="1"/>
  <c r="P105" i="1"/>
  <c r="P121" i="1"/>
  <c r="P137" i="1"/>
  <c r="P153" i="1"/>
  <c r="P168" i="1"/>
  <c r="P178" i="1"/>
  <c r="P189" i="1"/>
  <c r="P200" i="1"/>
  <c r="P210" i="1"/>
  <c r="P221" i="1"/>
  <c r="P232" i="1"/>
  <c r="P242" i="1"/>
  <c r="P253" i="1"/>
  <c r="P264" i="1"/>
  <c r="P274" i="1"/>
  <c r="P285" i="1"/>
  <c r="P295" i="1"/>
  <c r="P303" i="1"/>
  <c r="P311" i="1"/>
  <c r="P319" i="1"/>
  <c r="P327" i="1"/>
  <c r="P335" i="1"/>
  <c r="P343" i="1"/>
  <c r="P351" i="1"/>
  <c r="P359" i="1"/>
  <c r="P367" i="1"/>
  <c r="P375" i="1"/>
  <c r="P383" i="1"/>
  <c r="Q132" i="1"/>
  <c r="AJ132" i="1" s="1"/>
  <c r="AE46" i="1"/>
  <c r="AE366" i="1"/>
  <c r="AB100" i="1"/>
  <c r="AB132" i="1"/>
  <c r="AB164" i="1"/>
  <c r="AB196" i="1"/>
  <c r="AB324" i="1"/>
  <c r="AB356" i="1"/>
  <c r="W22" i="1"/>
  <c r="W43" i="1"/>
  <c r="W76" i="1"/>
  <c r="W92" i="1"/>
  <c r="W108" i="1"/>
  <c r="W124" i="1"/>
  <c r="W140" i="1"/>
  <c r="W156" i="1"/>
  <c r="W172" i="1"/>
  <c r="W188" i="1"/>
  <c r="W204" i="1"/>
  <c r="W236" i="1"/>
  <c r="W284" i="1"/>
  <c r="W332" i="1"/>
  <c r="W364" i="1"/>
  <c r="W380" i="1"/>
  <c r="T14" i="1"/>
  <c r="T30" i="1"/>
  <c r="T46" i="1"/>
  <c r="T62" i="1"/>
  <c r="T78" i="1"/>
  <c r="T110" i="1"/>
  <c r="T126" i="1"/>
  <c r="T142" i="1"/>
  <c r="T190" i="1"/>
  <c r="T206" i="1"/>
  <c r="T238" i="1"/>
  <c r="T254" i="1"/>
  <c r="T270" i="1"/>
  <c r="T366" i="1"/>
  <c r="T382" i="1"/>
  <c r="P17" i="1"/>
  <c r="P33" i="1"/>
  <c r="P49" i="1"/>
  <c r="P65" i="1"/>
  <c r="P81" i="1"/>
  <c r="P97" i="1"/>
  <c r="P113" i="1"/>
  <c r="P129" i="1"/>
  <c r="P145" i="1"/>
  <c r="P161" i="1"/>
  <c r="P173" i="1"/>
  <c r="P184" i="1"/>
  <c r="P194" i="1"/>
  <c r="P205" i="1"/>
  <c r="P216" i="1"/>
  <c r="P226" i="1"/>
  <c r="P237" i="1"/>
  <c r="P248" i="1"/>
  <c r="AB323" i="1"/>
  <c r="W42" i="1"/>
  <c r="W107" i="1"/>
  <c r="W299" i="1"/>
  <c r="W363" i="1"/>
  <c r="T237" i="1"/>
  <c r="T301" i="1"/>
  <c r="T365" i="1"/>
  <c r="P48" i="1"/>
  <c r="P112" i="1"/>
  <c r="P172" i="1"/>
  <c r="P214" i="1"/>
  <c r="P257" i="1"/>
  <c r="P278" i="1"/>
  <c r="P298" i="1"/>
  <c r="P314" i="1"/>
  <c r="P330" i="1"/>
  <c r="P346" i="1"/>
  <c r="P362" i="1"/>
  <c r="P378" i="1"/>
  <c r="AE301" i="1"/>
  <c r="AB131" i="1"/>
  <c r="W331" i="1"/>
  <c r="T13" i="1"/>
  <c r="T77" i="1"/>
  <c r="T141" i="1"/>
  <c r="T205" i="1"/>
  <c r="P16" i="1"/>
  <c r="P80" i="1"/>
  <c r="P144" i="1"/>
  <c r="P193" i="1"/>
  <c r="P236" i="1"/>
  <c r="P268" i="1"/>
  <c r="P289" i="1"/>
  <c r="P306" i="1"/>
  <c r="P322" i="1"/>
  <c r="P338" i="1"/>
  <c r="P354" i="1"/>
  <c r="P370" i="1"/>
  <c r="AB99" i="1"/>
  <c r="AB355" i="1"/>
  <c r="W251" i="1"/>
  <c r="W379" i="1"/>
  <c r="T125" i="1"/>
  <c r="T253" i="1"/>
  <c r="P128" i="1"/>
  <c r="P225" i="1"/>
  <c r="P280" i="1"/>
  <c r="P315" i="1"/>
  <c r="P347" i="1"/>
  <c r="P379" i="1"/>
  <c r="AB227" i="1"/>
  <c r="W187" i="1"/>
  <c r="T61" i="1"/>
  <c r="P64" i="1"/>
  <c r="P258" i="1"/>
  <c r="P331" i="1"/>
  <c r="AB291" i="1"/>
  <c r="W91" i="1"/>
  <c r="W219" i="1"/>
  <c r="W347" i="1"/>
  <c r="T93" i="1"/>
  <c r="T221" i="1"/>
  <c r="T349" i="1"/>
  <c r="P96" i="1"/>
  <c r="P204" i="1"/>
  <c r="P269" i="1"/>
  <c r="P307" i="1"/>
  <c r="P339" i="1"/>
  <c r="P371" i="1"/>
  <c r="W21" i="1"/>
  <c r="T29" i="1"/>
  <c r="T285" i="1"/>
  <c r="P32" i="1"/>
  <c r="P160" i="1"/>
  <c r="P246" i="1"/>
  <c r="P290" i="1"/>
  <c r="P323" i="1"/>
  <c r="P355" i="1"/>
  <c r="W59" i="1"/>
  <c r="W315" i="1"/>
  <c r="T317" i="1"/>
  <c r="P182" i="1"/>
  <c r="P299" i="1"/>
  <c r="P363" i="1"/>
  <c r="AE365" i="1"/>
  <c r="Q340" i="1"/>
  <c r="AJ340" i="1" s="1"/>
  <c r="Q46" i="1"/>
  <c r="AJ46" i="1" s="1"/>
  <c r="Q137" i="1"/>
  <c r="AJ137" i="1" s="1"/>
  <c r="Q184" i="1"/>
  <c r="AJ184" i="1" s="1"/>
  <c r="Q194" i="1"/>
  <c r="AJ194" i="1" s="1"/>
  <c r="Q293" i="1"/>
  <c r="AJ293" i="1" s="1"/>
  <c r="Q309" i="1"/>
  <c r="AJ309" i="1" s="1"/>
  <c r="Q21" i="1"/>
  <c r="AJ21" i="1" s="1"/>
  <c r="Q76" i="1"/>
  <c r="AJ76" i="1" s="1"/>
  <c r="Q324" i="1"/>
  <c r="AJ324" i="1" s="1"/>
  <c r="Q366" i="1"/>
  <c r="AJ366" i="1" s="1"/>
  <c r="Q92" i="1"/>
  <c r="AJ92" i="1" s="1"/>
  <c r="W232" i="1"/>
  <c r="Q106" i="1"/>
  <c r="AJ106" i="1" s="1"/>
  <c r="Q60" i="1"/>
  <c r="AJ60" i="1" s="1"/>
  <c r="T318" i="1"/>
  <c r="Q83" i="1"/>
  <c r="AJ83" i="1" s="1"/>
  <c r="AE83" i="1"/>
  <c r="W203" i="1"/>
  <c r="AE192" i="1"/>
  <c r="AE139" i="1"/>
  <c r="W128" i="1"/>
  <c r="T48" i="1"/>
  <c r="AB287" i="1"/>
  <c r="AE165" i="1"/>
  <c r="AE155" i="1"/>
  <c r="Q164" i="1"/>
  <c r="AJ164" i="1" s="1"/>
  <c r="Q341" i="1"/>
  <c r="AJ341" i="1" s="1"/>
  <c r="Q142" i="1"/>
  <c r="AJ142" i="1" s="1"/>
  <c r="Q213" i="1"/>
  <c r="AJ213" i="1" s="1"/>
  <c r="Q30" i="1"/>
  <c r="AJ30" i="1" s="1"/>
  <c r="Q96" i="1"/>
  <c r="AJ96" i="1" s="1"/>
  <c r="AB94" i="1"/>
  <c r="AE268" i="1"/>
  <c r="Q260" i="1"/>
  <c r="AJ260" i="1" s="1"/>
  <c r="W255" i="1"/>
  <c r="Q52" i="1"/>
  <c r="AJ52" i="1" s="1"/>
  <c r="AE52" i="1"/>
  <c r="AB381" i="1"/>
  <c r="Q376" i="1"/>
  <c r="AJ376" i="1" s="1"/>
  <c r="W28" i="1"/>
  <c r="W23" i="1"/>
  <c r="AE292" i="1"/>
  <c r="W177" i="1"/>
  <c r="T175" i="1"/>
  <c r="T41" i="1"/>
  <c r="T350" i="1"/>
  <c r="W334" i="1"/>
  <c r="AB273" i="1"/>
  <c r="T171" i="1"/>
  <c r="T159" i="1"/>
  <c r="T151" i="1"/>
  <c r="W144" i="1"/>
  <c r="Q239" i="1"/>
  <c r="AJ239" i="1" s="1"/>
  <c r="Q155" i="1"/>
  <c r="AJ155" i="1" s="1"/>
  <c r="Q170" i="1"/>
  <c r="AJ170" i="1" s="1"/>
  <c r="Q330" i="1"/>
  <c r="AJ330" i="1" s="1"/>
  <c r="Q349" i="1"/>
  <c r="AJ349" i="1" s="1"/>
  <c r="Q127" i="1"/>
  <c r="AJ127" i="1" s="1"/>
  <c r="Q187" i="1"/>
  <c r="AJ187" i="1" s="1"/>
  <c r="Q203" i="1"/>
  <c r="AJ203" i="1" s="1"/>
  <c r="Q296" i="1"/>
  <c r="AJ296" i="1" s="1"/>
  <c r="Q313" i="1"/>
  <c r="AJ313" i="1" s="1"/>
  <c r="Q27" i="1"/>
  <c r="AJ27" i="1" s="1"/>
  <c r="Q74" i="1"/>
  <c r="AJ74" i="1" s="1"/>
  <c r="Q357" i="1"/>
  <c r="AJ357" i="1" s="1"/>
  <c r="AE13" i="1"/>
  <c r="Q94" i="1"/>
  <c r="AJ94" i="1" s="1"/>
  <c r="Q251" i="1"/>
  <c r="AJ251" i="1" s="1"/>
  <c r="AE117" i="1"/>
  <c r="T112" i="1"/>
  <c r="Q384" i="1"/>
  <c r="AJ384" i="1" s="1"/>
  <c r="AE384" i="1"/>
  <c r="AE361" i="1"/>
  <c r="AE354" i="1"/>
  <c r="AB200" i="1"/>
  <c r="AB189" i="1"/>
  <c r="Q343" i="1"/>
  <c r="AJ343" i="1" s="1"/>
  <c r="AE343" i="1"/>
  <c r="AE330" i="1"/>
  <c r="AE162" i="1"/>
  <c r="AE154" i="1"/>
  <c r="AE146" i="1"/>
  <c r="Q289" i="1"/>
  <c r="AJ289" i="1" s="1"/>
  <c r="Q336" i="1"/>
  <c r="AJ336" i="1" s="1"/>
  <c r="Q125" i="1"/>
  <c r="AJ125" i="1" s="1"/>
  <c r="Q181" i="1"/>
  <c r="AJ181" i="1" s="1"/>
  <c r="Q209" i="1"/>
  <c r="AJ209" i="1" s="1"/>
  <c r="Q36" i="1"/>
  <c r="AJ36" i="1" s="1"/>
  <c r="Q77" i="1"/>
  <c r="AJ77" i="1" s="1"/>
  <c r="Q264" i="1"/>
  <c r="AJ264" i="1" s="1"/>
  <c r="Q123" i="1"/>
  <c r="AJ123" i="1" s="1"/>
  <c r="AE29" i="1"/>
  <c r="AB107" i="1"/>
  <c r="W5" i="1"/>
  <c r="W111" i="1"/>
  <c r="W295" i="1"/>
  <c r="W383" i="1"/>
  <c r="T33" i="1"/>
  <c r="T89" i="1"/>
  <c r="T209" i="1"/>
  <c r="T249" i="1"/>
  <c r="T313" i="1"/>
  <c r="AE242" i="1"/>
  <c r="AB232" i="1"/>
  <c r="AE225" i="1"/>
  <c r="W217" i="1"/>
  <c r="AB105" i="1"/>
  <c r="AB102" i="1"/>
  <c r="AB96" i="1"/>
  <c r="T88" i="1"/>
  <c r="AB265" i="1"/>
  <c r="AB261" i="1"/>
  <c r="W253" i="1"/>
  <c r="AE249" i="1"/>
  <c r="W114" i="1"/>
  <c r="AB110" i="1"/>
  <c r="AE58" i="1"/>
  <c r="AB54" i="1"/>
  <c r="T12" i="1"/>
  <c r="T8" i="1"/>
  <c r="T4" i="1"/>
  <c r="W382" i="1"/>
  <c r="AE378" i="1"/>
  <c r="W370" i="1"/>
  <c r="AB366" i="1"/>
  <c r="T359" i="1"/>
  <c r="AE357" i="1"/>
  <c r="W353" i="1"/>
  <c r="AE323" i="1"/>
  <c r="W85" i="1"/>
  <c r="AE81" i="1"/>
  <c r="W73" i="1"/>
  <c r="AE69" i="1"/>
  <c r="AB65" i="1"/>
  <c r="AB29" i="1"/>
  <c r="AE21" i="1"/>
  <c r="W317" i="1"/>
  <c r="AE313" i="1"/>
  <c r="T304" i="1"/>
  <c r="AB301" i="1"/>
  <c r="W213" i="1"/>
  <c r="AB208" i="1"/>
  <c r="AE207" i="1"/>
  <c r="W176" i="1"/>
  <c r="T34" i="1"/>
  <c r="T122" i="1"/>
  <c r="T210" i="1"/>
  <c r="T258" i="1"/>
  <c r="T314" i="1"/>
  <c r="AB239" i="1"/>
  <c r="Q236" i="1"/>
  <c r="AJ236" i="1" s="1"/>
  <c r="Q232" i="1"/>
  <c r="AJ232" i="1" s="1"/>
  <c r="AB226" i="1"/>
  <c r="AE219" i="1"/>
  <c r="Q217" i="1"/>
  <c r="AJ217" i="1" s="1"/>
  <c r="Q105" i="1"/>
  <c r="AJ105" i="1" s="1"/>
  <c r="Q102" i="1"/>
  <c r="AJ102" i="1" s="1"/>
  <c r="AB97" i="1"/>
  <c r="W89" i="1"/>
  <c r="AB266" i="1"/>
  <c r="AB262" i="1"/>
  <c r="AE258" i="1"/>
  <c r="Q253" i="1"/>
  <c r="AJ253" i="1" s="1"/>
  <c r="Q249" i="1"/>
  <c r="AJ249" i="1" s="1"/>
  <c r="Q245" i="1"/>
  <c r="AJ245" i="1" s="1"/>
  <c r="T111" i="1"/>
  <c r="T107" i="1"/>
  <c r="AB59" i="1"/>
  <c r="AB55" i="1"/>
  <c r="AB51" i="1"/>
  <c r="AB13" i="1"/>
  <c r="AB9" i="1"/>
  <c r="Q4" i="1"/>
  <c r="AJ4" i="1" s="1"/>
  <c r="AB379" i="1"/>
  <c r="AE371" i="1"/>
  <c r="T363" i="1"/>
  <c r="T320" i="1"/>
  <c r="AE86" i="1"/>
  <c r="AB82" i="1"/>
  <c r="AE74" i="1"/>
  <c r="AB70" i="1"/>
  <c r="W34" i="1"/>
  <c r="AB30" i="1"/>
  <c r="AB22" i="1"/>
  <c r="T36" i="1"/>
  <c r="W314" i="1"/>
  <c r="AE310" i="1"/>
  <c r="AE306" i="1"/>
  <c r="W298" i="1"/>
  <c r="AE291" i="1"/>
  <c r="W209" i="1"/>
  <c r="AB205" i="1"/>
  <c r="W193" i="1"/>
  <c r="AE187" i="1"/>
  <c r="W181" i="1"/>
  <c r="AE180" i="1"/>
  <c r="W142" i="1"/>
  <c r="W138" i="1"/>
  <c r="AB135" i="1"/>
  <c r="AE130" i="1"/>
  <c r="AB122" i="1"/>
  <c r="AB307" i="1"/>
  <c r="W259" i="1"/>
  <c r="T53" i="1"/>
  <c r="T373" i="1"/>
  <c r="AE240" i="1"/>
  <c r="T98" i="1"/>
  <c r="T90" i="1"/>
  <c r="W263" i="1"/>
  <c r="W63" i="1"/>
  <c r="Q61" i="1"/>
  <c r="AJ61" i="1" s="1"/>
  <c r="W56" i="1"/>
  <c r="Q55" i="1"/>
  <c r="AJ55" i="1" s="1"/>
  <c r="AB53" i="1"/>
  <c r="Q11" i="1"/>
  <c r="AJ11" i="1" s="1"/>
  <c r="W6" i="1"/>
  <c r="Q3" i="1"/>
  <c r="AJ3" i="1" s="1"/>
  <c r="AE3" i="1"/>
  <c r="AE380" i="1"/>
  <c r="T377" i="1"/>
  <c r="AE372" i="1"/>
  <c r="T356" i="1"/>
  <c r="AB322" i="1"/>
  <c r="AE84" i="1"/>
  <c r="T68" i="1"/>
  <c r="T32" i="1"/>
  <c r="AB24" i="1"/>
  <c r="W16" i="1"/>
  <c r="AB312" i="1"/>
  <c r="AB303" i="1"/>
  <c r="AE299" i="1"/>
  <c r="AE297" i="1"/>
  <c r="W201" i="1"/>
  <c r="T199" i="1"/>
  <c r="AE196" i="1"/>
  <c r="AB190" i="1"/>
  <c r="AE184" i="1"/>
  <c r="AE178" i="1"/>
  <c r="AE143" i="1"/>
  <c r="W136" i="1"/>
  <c r="T131" i="1"/>
  <c r="AB127" i="1"/>
  <c r="AE124" i="1"/>
  <c r="W46" i="1"/>
  <c r="AB42" i="1"/>
  <c r="AE39" i="1"/>
  <c r="T346" i="1"/>
  <c r="W341" i="1"/>
  <c r="W338" i="1"/>
  <c r="T335" i="1"/>
  <c r="T331" i="1"/>
  <c r="AB327" i="1"/>
  <c r="AE284" i="1"/>
  <c r="AE274" i="1"/>
  <c r="T288" i="1"/>
  <c r="T280" i="1"/>
  <c r="T172" i="1"/>
  <c r="AB168" i="1"/>
  <c r="W160" i="1"/>
  <c r="AB156" i="1"/>
  <c r="T152" i="1"/>
  <c r="AE148" i="1"/>
  <c r="Q243" i="1"/>
  <c r="AJ243" i="1" s="1"/>
  <c r="Q288" i="1"/>
  <c r="AJ288" i="1" s="1"/>
  <c r="Q327" i="1"/>
  <c r="AJ327" i="1" s="1"/>
  <c r="Q347" i="1"/>
  <c r="AJ347" i="1" s="1"/>
  <c r="Q140" i="1"/>
  <c r="AJ140" i="1" s="1"/>
  <c r="Q190" i="1"/>
  <c r="AJ190" i="1" s="1"/>
  <c r="Q206" i="1"/>
  <c r="AJ206" i="1" s="1"/>
  <c r="Q299" i="1"/>
  <c r="AJ299" i="1" s="1"/>
  <c r="Q25" i="1"/>
  <c r="AJ25" i="1" s="1"/>
  <c r="Q87" i="1"/>
  <c r="AJ87" i="1" s="1"/>
  <c r="Q363" i="1"/>
  <c r="AJ363" i="1" s="1"/>
  <c r="AB116" i="1"/>
  <c r="W212" i="1"/>
  <c r="T294" i="1"/>
  <c r="AB241" i="1"/>
  <c r="AB234" i="1"/>
  <c r="W231" i="1"/>
  <c r="Q223" i="1"/>
  <c r="AJ223" i="1" s="1"/>
  <c r="AE223" i="1"/>
  <c r="T216" i="1"/>
  <c r="W96" i="1"/>
  <c r="W88" i="1"/>
  <c r="AE264" i="1"/>
  <c r="W256" i="1"/>
  <c r="AE256" i="1"/>
  <c r="Q250" i="1"/>
  <c r="AJ250" i="1" s="1"/>
  <c r="AB248" i="1"/>
  <c r="Q115" i="1"/>
  <c r="AJ115" i="1" s="1"/>
  <c r="AB113" i="1"/>
  <c r="AE108" i="1"/>
  <c r="Q6" i="1"/>
  <c r="AJ6" i="1" s="1"/>
  <c r="AB373" i="1"/>
  <c r="AB365" i="1"/>
  <c r="AB358" i="1"/>
  <c r="W87" i="1"/>
  <c r="W79" i="1"/>
  <c r="T71" i="1"/>
  <c r="T35" i="1"/>
  <c r="T27" i="1"/>
  <c r="T19" i="1"/>
  <c r="T315" i="1"/>
  <c r="W294" i="1"/>
  <c r="W206" i="1"/>
  <c r="AE204" i="1"/>
  <c r="T202" i="1"/>
  <c r="W191" i="1"/>
  <c r="AB188" i="1"/>
  <c r="W185" i="1"/>
  <c r="AE182" i="1"/>
  <c r="W134" i="1"/>
  <c r="AE132" i="1"/>
  <c r="W119" i="1"/>
  <c r="W37" i="1"/>
  <c r="AB43" i="1"/>
  <c r="W40" i="1"/>
  <c r="AB352" i="1"/>
  <c r="AE344" i="1"/>
  <c r="T336" i="1"/>
  <c r="T332" i="1"/>
  <c r="AB328" i="1"/>
  <c r="AB285" i="1"/>
  <c r="W235" i="1"/>
  <c r="T229" i="1"/>
  <c r="Q103" i="1"/>
  <c r="AJ103" i="1" s="1"/>
  <c r="AB101" i="1"/>
  <c r="AE95" i="1"/>
  <c r="Q111" i="1"/>
  <c r="AJ111" i="1" s="1"/>
  <c r="W10" i="1"/>
  <c r="Q9" i="1"/>
  <c r="AJ9" i="1" s="1"/>
  <c r="AB7" i="1"/>
  <c r="AE360" i="1"/>
  <c r="W321" i="1"/>
  <c r="T64" i="1"/>
  <c r="AB31" i="1"/>
  <c r="T308" i="1"/>
  <c r="AE302" i="1"/>
  <c r="T203" i="1"/>
  <c r="W174" i="1"/>
  <c r="AB120" i="1"/>
  <c r="T44" i="1"/>
  <c r="W348" i="1"/>
  <c r="T337" i="1"/>
  <c r="AB329" i="1"/>
  <c r="W276" i="1"/>
  <c r="AB271" i="1"/>
  <c r="AB290" i="1"/>
  <c r="T281" i="1"/>
  <c r="T278" i="1"/>
  <c r="AB278" i="1"/>
  <c r="W169" i="1"/>
  <c r="Q166" i="1"/>
  <c r="AJ166" i="1" s="1"/>
  <c r="AB161" i="1"/>
  <c r="T333" i="1"/>
  <c r="AE244" i="1"/>
  <c r="T235" i="1"/>
  <c r="W230" i="1"/>
  <c r="W228" i="1"/>
  <c r="T222" i="1"/>
  <c r="Q215" i="1"/>
  <c r="AJ215" i="1" s="1"/>
  <c r="AE215" i="1"/>
  <c r="Q252" i="1"/>
  <c r="AJ252" i="1" s="1"/>
  <c r="W247" i="1"/>
  <c r="W60" i="1"/>
  <c r="Q59" i="1"/>
  <c r="AJ59" i="1" s="1"/>
  <c r="AE57" i="1"/>
  <c r="T6" i="1"/>
  <c r="AE376" i="1"/>
  <c r="T375" i="1"/>
  <c r="AE369" i="1"/>
  <c r="T80" i="1"/>
  <c r="AB75" i="1"/>
  <c r="Q20" i="1"/>
  <c r="AJ20" i="1" s="1"/>
  <c r="T15" i="1"/>
  <c r="W296" i="1"/>
  <c r="T194" i="1"/>
  <c r="W195" i="1"/>
  <c r="T137" i="1"/>
  <c r="AB133" i="1"/>
  <c r="AE129" i="1"/>
  <c r="T47" i="1"/>
  <c r="W38" i="1"/>
  <c r="W351" i="1"/>
  <c r="T342" i="1"/>
  <c r="AB333" i="1"/>
  <c r="AB286" i="1"/>
  <c r="AE275" i="1"/>
  <c r="AE272" i="1"/>
  <c r="AE289" i="1"/>
  <c r="AE282" i="1"/>
  <c r="T170" i="1"/>
  <c r="W123" i="1"/>
  <c r="T220" i="1"/>
  <c r="T104" i="1"/>
  <c r="Q259" i="1"/>
  <c r="AJ259" i="1" s="1"/>
  <c r="T49" i="1"/>
  <c r="Q10" i="1"/>
  <c r="AJ10" i="1" s="1"/>
  <c r="AB67" i="1"/>
  <c r="W300" i="1"/>
  <c r="AB211" i="1"/>
  <c r="W45" i="1"/>
  <c r="T340" i="1"/>
  <c r="W277" i="1"/>
  <c r="AE279" i="1"/>
  <c r="AE158" i="1"/>
  <c r="AE153" i="1"/>
  <c r="AE150" i="1"/>
  <c r="T145" i="1"/>
  <c r="Q228" i="1"/>
  <c r="AJ228" i="1" s="1"/>
  <c r="Q279" i="1"/>
  <c r="AJ279" i="1" s="1"/>
  <c r="Q282" i="1"/>
  <c r="AJ282" i="1" s="1"/>
  <c r="Q286" i="1"/>
  <c r="AJ286" i="1" s="1"/>
  <c r="Q342" i="1"/>
  <c r="AJ342" i="1" s="1"/>
  <c r="Q48" i="1"/>
  <c r="AJ48" i="1" s="1"/>
  <c r="Q135" i="1"/>
  <c r="AJ135" i="1" s="1"/>
  <c r="Q16" i="1"/>
  <c r="AJ16" i="1" s="1"/>
  <c r="Q69" i="1"/>
  <c r="AJ69" i="1" s="1"/>
  <c r="Q322" i="1"/>
  <c r="AJ322" i="1" s="1"/>
  <c r="Q364" i="1"/>
  <c r="AJ364" i="1" s="1"/>
  <c r="Q88" i="1"/>
  <c r="AJ88" i="1" s="1"/>
  <c r="AE221" i="1"/>
  <c r="W316" i="1"/>
  <c r="AB311" i="1"/>
  <c r="AE121" i="1"/>
  <c r="AE345" i="1"/>
  <c r="W269" i="1"/>
  <c r="T167" i="1"/>
  <c r="AE157" i="1"/>
  <c r="T149" i="1"/>
  <c r="Q107" i="1"/>
  <c r="AJ107" i="1" s="1"/>
  <c r="Q147" i="1"/>
  <c r="AJ147" i="1" s="1"/>
  <c r="Q152" i="1"/>
  <c r="AJ152" i="1" s="1"/>
  <c r="Q345" i="1"/>
  <c r="AJ345" i="1" s="1"/>
  <c r="Q119" i="1"/>
  <c r="AJ119" i="1" s="1"/>
  <c r="Q141" i="1"/>
  <c r="AJ141" i="1" s="1"/>
  <c r="Q188" i="1"/>
  <c r="AJ188" i="1" s="1"/>
  <c r="Q204" i="1"/>
  <c r="AJ204" i="1" s="1"/>
  <c r="Q297" i="1"/>
  <c r="AJ297" i="1" s="1"/>
  <c r="Q314" i="1"/>
  <c r="AJ314" i="1" s="1"/>
  <c r="Q29" i="1"/>
  <c r="AJ29" i="1" s="1"/>
  <c r="Q80" i="1"/>
  <c r="AJ80" i="1" s="1"/>
  <c r="Q354" i="1"/>
  <c r="AJ354" i="1" s="1"/>
  <c r="Q370" i="1"/>
  <c r="AJ370" i="1" s="1"/>
  <c r="Q89" i="1"/>
  <c r="AJ89" i="1" s="1"/>
  <c r="Q227" i="1"/>
  <c r="AJ227" i="1" s="1"/>
  <c r="W106" i="1"/>
  <c r="T58" i="1"/>
  <c r="W83" i="1"/>
  <c r="W192" i="1"/>
  <c r="W139" i="1"/>
  <c r="T128" i="1"/>
  <c r="AE48" i="1"/>
  <c r="Q165" i="1"/>
  <c r="AJ165" i="1" s="1"/>
  <c r="AB165" i="1"/>
  <c r="W147" i="1"/>
  <c r="Q151" i="1"/>
  <c r="AJ151" i="1" s="1"/>
  <c r="Q280" i="1"/>
  <c r="AJ280" i="1" s="1"/>
  <c r="Q352" i="1"/>
  <c r="AJ352" i="1" s="1"/>
  <c r="Q185" i="1"/>
  <c r="AJ185" i="1" s="1"/>
  <c r="Q298" i="1"/>
  <c r="AJ298" i="1" s="1"/>
  <c r="Q72" i="1"/>
  <c r="AJ72" i="1" s="1"/>
  <c r="T94" i="1"/>
  <c r="W268" i="1"/>
  <c r="Q262" i="1"/>
  <c r="AJ262" i="1" s="1"/>
  <c r="T260" i="1"/>
  <c r="T255" i="1"/>
  <c r="W52" i="1"/>
  <c r="AB383" i="1"/>
  <c r="Q381" i="1"/>
  <c r="AJ381" i="1" s="1"/>
  <c r="W84" i="1"/>
  <c r="AB28" i="1"/>
  <c r="AB23" i="1"/>
  <c r="AB292" i="1"/>
  <c r="AB177" i="1"/>
  <c r="AB175" i="1"/>
  <c r="W41" i="1"/>
  <c r="AB334" i="1"/>
  <c r="AB159" i="1"/>
  <c r="AB151" i="1"/>
  <c r="T144" i="1"/>
  <c r="Q222" i="1"/>
  <c r="AJ222" i="1" s="1"/>
  <c r="Q281" i="1"/>
  <c r="AJ281" i="1" s="1"/>
  <c r="Q283" i="1"/>
  <c r="AJ283" i="1" s="1"/>
  <c r="Q334" i="1"/>
  <c r="AJ334" i="1" s="1"/>
  <c r="Q39" i="1"/>
  <c r="AJ39" i="1" s="1"/>
  <c r="Q175" i="1"/>
  <c r="AJ175" i="1" s="1"/>
  <c r="Q191" i="1"/>
  <c r="AJ191" i="1" s="1"/>
  <c r="Q207" i="1"/>
  <c r="AJ207" i="1" s="1"/>
  <c r="Q300" i="1"/>
  <c r="AJ300" i="1" s="1"/>
  <c r="Q18" i="1"/>
  <c r="AJ18" i="1" s="1"/>
  <c r="Q33" i="1"/>
  <c r="AJ33" i="1" s="1"/>
  <c r="Q84" i="1"/>
  <c r="AJ84" i="1" s="1"/>
  <c r="Q361" i="1"/>
  <c r="AJ361" i="1" s="1"/>
  <c r="Q263" i="1"/>
  <c r="AJ263" i="1" s="1"/>
  <c r="Q98" i="1"/>
  <c r="AJ98" i="1" s="1"/>
  <c r="T117" i="1"/>
  <c r="AB117" i="1"/>
  <c r="AB112" i="1"/>
  <c r="W384" i="1"/>
  <c r="W368" i="1"/>
  <c r="T361" i="1"/>
  <c r="T354" i="1"/>
  <c r="AE200" i="1"/>
  <c r="W343" i="1"/>
  <c r="T330" i="1"/>
  <c r="T162" i="1"/>
  <c r="T154" i="1"/>
  <c r="T146" i="1"/>
  <c r="Q271" i="1"/>
  <c r="AJ271" i="1" s="1"/>
  <c r="Q346" i="1"/>
  <c r="AJ346" i="1" s="1"/>
  <c r="Q134" i="1"/>
  <c r="AJ134" i="1" s="1"/>
  <c r="Q189" i="1"/>
  <c r="AJ189" i="1" s="1"/>
  <c r="Q294" i="1"/>
  <c r="AJ294" i="1" s="1"/>
  <c r="Q24" i="1"/>
  <c r="AJ24" i="1" s="1"/>
  <c r="Q81" i="1"/>
  <c r="AJ81" i="1" s="1"/>
  <c r="Q91" i="1"/>
  <c r="AJ91" i="1" s="1"/>
  <c r="AE237" i="1"/>
  <c r="Q269" i="1"/>
  <c r="AJ269" i="1" s="1"/>
  <c r="Q365" i="1"/>
  <c r="AJ365" i="1" s="1"/>
  <c r="Q287" i="1"/>
  <c r="AJ287" i="1" s="1"/>
</calcChain>
</file>

<file path=xl/sharedStrings.xml><?xml version="1.0" encoding="utf-8"?>
<sst xmlns="http://schemas.openxmlformats.org/spreadsheetml/2006/main" count="449" uniqueCount="433">
  <si>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</si>
  <si>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</si>
  <si>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</si>
  <si>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</si>
  <si>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</si>
  <si>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</si>
  <si>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</si>
  <si>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</si>
  <si>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</si>
  <si>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</si>
  <si>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</si>
  <si>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</si>
  <si>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</si>
  <si>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</si>
  <si>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</si>
  <si>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</si>
  <si>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</si>
  <si>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</si>
  <si>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</si>
  <si>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</si>
  <si>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</si>
  <si>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</si>
  <si>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</si>
  <si>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</si>
  <si>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</si>
  <si>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</si>
  <si>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</si>
  <si>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</si>
  <si>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</si>
  <si>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</si>
  <si>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Gadmen</t>
  </si>
  <si>
    <t>Guttannen</t>
  </si>
  <si>
    <t>Hasliberg</t>
  </si>
  <si>
    <t>Innertkirchen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</si>
  <si>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</si>
  <si>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</si>
  <si>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</si>
  <si>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</si>
  <si>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</si>
  <si>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</si>
  <si>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</si>
  <si>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</si>
  <si>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Niederstocken</t>
  </si>
  <si>
    <t>Oberstocken</t>
  </si>
  <si>
    <t>Oberwil i.S.</t>
  </si>
  <si>
    <t>Reutigen</t>
  </si>
  <si>
    <t>Spiez</t>
  </si>
  <si>
    <t>Wimmis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</si>
  <si>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</si>
  <si>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</si>
  <si>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</si>
  <si>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</si>
  <si>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</si>
  <si>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</si>
  <si>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</si>
  <si>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</si>
  <si>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</si>
  <si>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</si>
  <si>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</si>
  <si>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</si>
  <si>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Höfen</t>
  </si>
  <si>
    <t>Homberg</t>
  </si>
  <si>
    <t>Horrenbach-Buchen</t>
  </si>
  <si>
    <t>Oberhofen</t>
  </si>
  <si>
    <t>Oberlangenegg</t>
  </si>
  <si>
    <t>Pohlern</t>
  </si>
  <si>
    <t>Schwendibach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</si>
  <si>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</si>
  <si>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</si>
  <si>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</si>
  <si>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</si>
  <si>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</si>
  <si>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</si>
  <si>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</si>
  <si>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</si>
  <si>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</si>
  <si>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</si>
  <si>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</si>
  <si>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</si>
  <si>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</si>
  <si>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</si>
  <si>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</si>
  <si>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</si>
  <si>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</si>
  <si>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</si>
  <si>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</si>
  <si>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</si>
  <si>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</si>
  <si>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</si>
  <si>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</si>
  <si>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Bangerten</t>
  </si>
  <si>
    <t>Bätterkinden</t>
  </si>
  <si>
    <t>Büren z.H.</t>
  </si>
  <si>
    <t>Deisswil b.M.</t>
  </si>
  <si>
    <t>Diemerswil</t>
  </si>
  <si>
    <t>Etzelkofen</t>
  </si>
  <si>
    <t>Fraubrunnen</t>
  </si>
  <si>
    <t>Grafenried</t>
  </si>
  <si>
    <t>Jegenstorf</t>
  </si>
  <si>
    <t>Iffwil</t>
  </si>
  <si>
    <t>Limpach</t>
  </si>
  <si>
    <t>Mattstetten</t>
  </si>
  <si>
    <t>Moosseedorf</t>
  </si>
  <si>
    <t>Mülchi</t>
  </si>
  <si>
    <t>Münchenbuchsee</t>
  </si>
  <si>
    <t>Münchringen</t>
  </si>
  <si>
    <t>Ruppoldsried</t>
  </si>
  <si>
    <t>Schalunen</t>
  </si>
  <si>
    <t>Scheunen</t>
  </si>
  <si>
    <t>Urtenen-Schönbühl</t>
  </si>
  <si>
    <t>Utzenstorf</t>
  </si>
  <si>
    <t>Wiggiswil</t>
  </si>
  <si>
    <t>Wiler b.U.</t>
  </si>
  <si>
    <t>Zauggenried</t>
  </si>
  <si>
    <t>Zielebach</t>
  </si>
  <si>
    <t>Zuzwil</t>
  </si>
  <si>
    <t>Arni</t>
  </si>
  <si>
    <t>Biglen</t>
  </si>
  <si>
    <t>Bleiken b.O.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</si>
  <si>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</si>
  <si>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</si>
  <si>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</si>
  <si>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</si>
  <si>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</si>
  <si>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</si>
  <si>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</si>
  <si>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</si>
  <si>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</si>
  <si>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</si>
  <si>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</si>
  <si>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</si>
  <si>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</si>
  <si>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Oberdiessbach</t>
  </si>
  <si>
    <t>Oberthal</t>
  </si>
  <si>
    <t>Oppligen</t>
  </si>
  <si>
    <t>Rubigen</t>
  </si>
  <si>
    <t>Wichtrach</t>
  </si>
  <si>
    <t>Tägertschi</t>
  </si>
  <si>
    <t>Walkringen</t>
  </si>
  <si>
    <t>Worb</t>
  </si>
  <si>
    <t>Zäziwil</t>
  </si>
  <si>
    <t>Oberhünigen</t>
  </si>
  <si>
    <t>Schlosswil</t>
  </si>
  <si>
    <t>Allmendingen</t>
  </si>
  <si>
    <t>Trimstein</t>
  </si>
  <si>
    <t>Clavaleyres</t>
  </si>
  <si>
    <t>Ferenbalm</t>
  </si>
  <si>
    <t>Frauenkappelen</t>
  </si>
  <si>
    <t>Golaten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</si>
  <si>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</si>
  <si>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</si>
  <si>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</si>
  <si>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</si>
  <si>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</si>
  <si>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</si>
  <si>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</si>
  <si>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</si>
  <si>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</si>
  <si>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</si>
  <si>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</si>
  <si>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Belpberg</t>
  </si>
  <si>
    <t>Burgistein</t>
  </si>
  <si>
    <t>Gelterfingen</t>
  </si>
  <si>
    <t>Gerzensee</t>
  </si>
  <si>
    <t>Gurzelen</t>
  </si>
  <si>
    <t>Jaberg</t>
  </si>
  <si>
    <t>Kaufdorf</t>
  </si>
  <si>
    <t>Kehrsatz</t>
  </si>
  <si>
    <t>Kienersrüti</t>
  </si>
  <si>
    <t>Kirchdorf</t>
  </si>
  <si>
    <t>Kirchenthurnen</t>
  </si>
  <si>
    <t>Lohnstorf</t>
  </si>
  <si>
    <t>Mühledorf</t>
  </si>
  <si>
    <t>Mühlethurnen</t>
  </si>
  <si>
    <t>Niedermuhlern</t>
  </si>
  <si>
    <t>Noflen</t>
  </si>
  <si>
    <t>Riggisberg</t>
  </si>
  <si>
    <t>Rüeggisberg</t>
  </si>
  <si>
    <t>Rümligen</t>
  </si>
  <si>
    <t>Seftigen</t>
  </si>
  <si>
    <t>Toffen</t>
  </si>
  <si>
    <t>Uttigen</t>
  </si>
  <si>
    <t>Wattenwil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</si>
  <si>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</si>
  <si>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</si>
  <si>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</si>
  <si>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</si>
  <si>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</si>
  <si>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</si>
  <si>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</si>
  <si>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</si>
  <si>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</si>
  <si>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</si>
  <si>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Melchnau</t>
  </si>
  <si>
    <t>Obersteckholz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</si>
  <si>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</si>
  <si>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</si>
  <si>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</si>
  <si>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</si>
  <si>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</si>
  <si>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</si>
  <si>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</si>
  <si>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</si>
  <si>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</si>
  <si>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</si>
  <si>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</si>
  <si>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</si>
  <si>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Bäriswil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</si>
  <si>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</si>
  <si>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</si>
  <si>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</si>
  <si>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</si>
  <si>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</si>
  <si>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</si>
  <si>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</si>
  <si>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</si>
  <si>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</si>
  <si>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</si>
  <si>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</si>
  <si>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</si>
  <si>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Mötschwil</t>
  </si>
  <si>
    <t>Niederösch</t>
  </si>
  <si>
    <t>Oberburg</t>
  </si>
  <si>
    <t>Oberösch</t>
  </si>
  <si>
    <t>Rüdtligen-Alchenflüh</t>
  </si>
  <si>
    <t>Rumendingen</t>
  </si>
  <si>
    <t>Rüti b.L.</t>
  </si>
  <si>
    <t>Willadingen</t>
  </si>
  <si>
    <t>Wynigen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</si>
  <si>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</si>
  <si>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</si>
  <si>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</si>
  <si>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</si>
  <si>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</si>
  <si>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</si>
  <si>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</si>
  <si>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</si>
  <si>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</si>
  <si>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</si>
  <si>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</si>
  <si>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</si>
  <si>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</si>
  <si>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</si>
  <si>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</si>
  <si>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</si>
  <si>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</si>
  <si>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</si>
  <si>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</si>
  <si>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</si>
  <si>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</si>
  <si>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Farnern</t>
  </si>
  <si>
    <t>Graben</t>
  </si>
  <si>
    <t>Heimenhausen</t>
  </si>
  <si>
    <t>Hermiswil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</si>
  <si>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</si>
  <si>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</si>
  <si>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</si>
  <si>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</si>
  <si>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</si>
  <si>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</si>
  <si>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</si>
  <si>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</si>
  <si>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</si>
  <si>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</si>
  <si>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</si>
  <si>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</si>
  <si>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</si>
  <si>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</si>
  <si>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Wolfisberg</t>
  </si>
  <si>
    <t>Aarberg</t>
  </si>
  <si>
    <t>Bargen</t>
  </si>
  <si>
    <t>Grossaffoltern</t>
  </si>
  <si>
    <t>Kallnach</t>
  </si>
  <si>
    <t>Kappelen</t>
  </si>
  <si>
    <t>Meikirch</t>
  </si>
  <si>
    <t>Niederried b.K.</t>
  </si>
  <si>
    <t>Radelfingen</t>
  </si>
  <si>
    <t>Rapperswil</t>
  </si>
  <si>
    <t>Schüpfen</t>
  </si>
  <si>
    <t>Seedorf</t>
  </si>
  <si>
    <t>Biel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</si>
  <si>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</si>
  <si>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</si>
  <si>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</si>
  <si>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</si>
  <si>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</si>
  <si>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</si>
  <si>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</si>
  <si>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</si>
  <si>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</si>
  <si>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</si>
  <si>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</si>
  <si>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</si>
  <si>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</si>
  <si>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</si>
  <si>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</si>
  <si>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</si>
  <si>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</si>
  <si>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</si>
  <si>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</si>
  <si>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</si>
  <si>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</si>
  <si>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</si>
  <si>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</si>
  <si>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</si>
  <si>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</si>
  <si>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</si>
  <si>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</si>
  <si>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</si>
  <si>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</si>
  <si>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</si>
  <si>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</si>
  <si>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</si>
  <si>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</si>
  <si>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</si>
  <si>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</si>
  <si>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</si>
  <si>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</si>
  <si>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</si>
  <si>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</si>
  <si>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</si>
  <si>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</si>
  <si>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</si>
  <si>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</si>
  <si>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</si>
  <si>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</si>
  <si>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</si>
  <si>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</si>
  <si>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</si>
  <si>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</si>
  <si>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</si>
  <si>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</si>
  <si>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</si>
  <si>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</si>
  <si>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</si>
  <si>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</si>
  <si>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La Heutte</t>
  </si>
  <si>
    <t>Mont-Tramelan</t>
  </si>
  <si>
    <t>Orvin</t>
  </si>
  <si>
    <t>Péry</t>
  </si>
  <si>
    <t>Plagne</t>
  </si>
  <si>
    <t>Renan</t>
  </si>
  <si>
    <t>Romont</t>
  </si>
  <si>
    <t>Saint-Imier</t>
  </si>
  <si>
    <t>Sonceboz-Sombeval</t>
  </si>
  <si>
    <t>Sonvilier</t>
  </si>
  <si>
    <t>Tramelan</t>
  </si>
  <si>
    <t>Vauffelin</t>
  </si>
  <si>
    <t>Villeret</t>
  </si>
  <si>
    <t>Belprahon</t>
  </si>
  <si>
    <t>Bévilard</t>
  </si>
  <si>
    <t>Champoz</t>
  </si>
  <si>
    <t>Châtelat</t>
  </si>
  <si>
    <t>Corcelles</t>
  </si>
  <si>
    <t>Court</t>
  </si>
  <si>
    <t>Crémines</t>
  </si>
  <si>
    <t>Eschert</t>
  </si>
  <si>
    <t>Grandval</t>
  </si>
  <si>
    <t>Loveresse</t>
  </si>
  <si>
    <t>Malleray</t>
  </si>
  <si>
    <t>Monible</t>
  </si>
  <si>
    <t>Moutier</t>
  </si>
  <si>
    <t>Perrefitte</t>
  </si>
  <si>
    <t>Pontenet</t>
  </si>
  <si>
    <t>Reconvilier</t>
  </si>
  <si>
    <t>Roches</t>
  </si>
  <si>
    <t>Saicourt</t>
  </si>
  <si>
    <t>Saules</t>
  </si>
  <si>
    <t>Schelten</t>
  </si>
  <si>
    <t>Seehof</t>
  </si>
  <si>
    <t>Sornetan</t>
  </si>
  <si>
    <t>Sorvilier</t>
  </si>
  <si>
    <t>Souboz</t>
  </si>
  <si>
    <t>Tavannes</t>
  </si>
  <si>
    <t>Rebévelier</t>
  </si>
  <si>
    <t>Diesse</t>
  </si>
  <si>
    <t>Lamboing</t>
  </si>
  <si>
    <t>La Neuveville</t>
  </si>
  <si>
    <t>Nods</t>
  </si>
  <si>
    <t>Prêles</t>
  </si>
  <si>
    <t>Total</t>
  </si>
  <si>
    <t>Madiswil</t>
  </si>
  <si>
    <t>Bettenhausen</t>
  </si>
  <si>
    <t>Lyss</t>
  </si>
  <si>
    <t>N° OFS</t>
  </si>
  <si>
    <t>Id_com</t>
  </si>
  <si>
    <t>N°
agglo.</t>
  </si>
  <si>
    <t>Commune</t>
  </si>
  <si>
    <t>Population
moyenne</t>
  </si>
  <si>
    <t>Rendement
fiscal ordinaire</t>
  </si>
  <si>
    <t>Quotité
d'impôt</t>
  </si>
  <si>
    <t>Taxe immobilière</t>
  </si>
  <si>
    <t>Capacité
contributive absolue</t>
  </si>
  <si>
    <t>Charges de centre urbain</t>
  </si>
  <si>
    <t>Facteur
d'harmonisation</t>
  </si>
  <si>
    <t>Rendement fiscal 
ordinaire harmonisé</t>
  </si>
  <si>
    <t>Taxe immobilière
harmonisée</t>
  </si>
  <si>
    <t>Rendement fiscal
harm. total</t>
  </si>
  <si>
    <t>Rendement
fiscal harm. par habitant-e</t>
  </si>
  <si>
    <t>Rendement fiscal harmonisé moyen par habitant-e</t>
  </si>
  <si>
    <t>Indice de rendement fiscal harmonisé (IRH)</t>
  </si>
  <si>
    <t>Réduction des disparités</t>
  </si>
  <si>
    <t>Incidences par
habitant-e</t>
  </si>
  <si>
    <t>IRH après
réduction des disparités</t>
  </si>
  <si>
    <t>Dotation minimale</t>
  </si>
  <si>
    <t>IRH après
dotation minimale</t>
  </si>
  <si>
    <t>Total péréquation financière</t>
  </si>
  <si>
    <t>IRH après
l'exécution</t>
  </si>
  <si>
    <t>Indemnisation forfaitaire des charges de centre urbain</t>
  </si>
  <si>
    <t>Traitements des enseignants</t>
  </si>
  <si>
    <t>Aide sociale</t>
  </si>
  <si>
    <t>Assurance sociale PC</t>
  </si>
  <si>
    <t>Transports publics</t>
  </si>
  <si>
    <t>Allocations familiales pour personnes sans activité lucrative</t>
  </si>
  <si>
    <t>Systèmes de compensation des charges</t>
  </si>
  <si>
    <t xml:space="preserve">Total péréquation financière </t>
  </si>
  <si>
    <t>Dixièmes de quotité d'impôt</t>
  </si>
  <si>
    <t>Division Péréquation financière</t>
  </si>
  <si>
    <t>(+ au crédit / - au débit)</t>
  </si>
  <si>
    <t>dès le 1.01.12</t>
  </si>
  <si>
    <t>Berne, le 30 septembre 2012/bd</t>
  </si>
  <si>
    <t>Exécution 2012 = moyenne sur trois ans: 2009/2010/2011</t>
  </si>
  <si>
    <r>
      <t xml:space="preserve">(impôts périodiques seulement)
</t>
    </r>
    <r>
      <rPr>
        <sz val="8"/>
        <rFont val="Arial"/>
        <family val="2"/>
      </rPr>
      <t>recommandation OACOT</t>
    </r>
  </si>
  <si>
    <t>Réduction dotation minimale en %</t>
  </si>
  <si>
    <t>Dotation minimale après réduction</t>
  </si>
  <si>
    <t>IRH après
réduction des dotation minimales</t>
  </si>
  <si>
    <t>Prestation complémentaire sociodémographique</t>
  </si>
  <si>
    <t>Prestation complémentaire géotopographique</t>
  </si>
  <si>
    <t>Prestation complémentaire géotopographique avant réduction</t>
  </si>
  <si>
    <t>Prestation complémentaire géotopographique après réduction</t>
  </si>
  <si>
    <t>IRH - Réduction en %</t>
  </si>
  <si>
    <t>Nouvelle répartition des tâches</t>
  </si>
  <si>
    <t>Réduction prestation en 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</si>
</sst>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0"/>
    <numFmt numFmtId="177" formatCode="0\ &quot;Gemeinden&quot;"/>
    <numFmt numFmtId="178" formatCode="&quot;(&quot;#,##0&quot;)&quot;"/>
    <numFmt numFmtId="179" formatCode="_ * #,##0_ ;_ * \-#,##0_ ;_ * &quot;-&quot;??_ ;_ @_ "/>
  </numFmts>
  <fonts count="8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3" tint="0.79998168889431442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/>
      <diagonal/>
    </border>
  </borders>
  <cellStyleXfs count="4">
    <xf numFmtId="0" fontId="0" fillId="0" borderId="0"/>
    <xf numFmtId="0" fontId="6" fillId="0" borderId="0"/>
    <xf numFmtId="0" fontId="1" fillId="0" borderId="0"/>
    <xf numFmtId="0" fontId="1" fillId="0" borderId="0"/>
  </cellStyleXfs>
  <cellXfs count="154">
    <xf numFmtId="0" fontId="0" fillId="0" borderId="0" xfId="0"/>
    <xf numFmtId="0" fontId="0" fillId="0" borderId="0" xfId="0" applyAlignment="1">
      <alignment horizontal="right"/>
    </xf>
    <xf numFmtId="0" fontId="1" fillId="0" borderId="0" xfId="3" applyFont="1" applyBorder="1"/>
    <xf numFmtId="1" fontId="1" fillId="0" borderId="1" xfId="2" applyNumberFormat="1" applyFont="1" applyBorder="1"/>
    <xf numFmtId="3" fontId="1" fillId="0" borderId="1" xfId="2" applyNumberFormat="1" applyFont="1" applyBorder="1"/>
    <xf numFmtId="0" fontId="4" fillId="5" borderId="0" xfId="3" applyFont="1" applyFill="1" applyBorder="1"/>
    <xf numFmtId="1" fontId="4" fillId="5" borderId="1" xfId="2" applyNumberFormat="1" applyFont="1" applyFill="1" applyBorder="1"/>
    <xf numFmtId="3" fontId="4" fillId="5" borderId="1" xfId="2" applyNumberFormat="1" applyFont="1" applyFill="1" applyBorder="1"/>
    <xf numFmtId="0" fontId="2" fillId="6" borderId="2" xfId="0" applyNumberFormat="1" applyFont="1" applyFill="1" applyBorder="1" applyAlignment="1" applyProtection="1">
      <alignment horizontal="center" vertical="center"/>
    </xf>
    <xf numFmtId="0" fontId="2" fillId="6" borderId="0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2" fillId="6" borderId="2" xfId="0" applyNumberFormat="1" applyFont="1" applyFill="1" applyBorder="1" applyAlignment="1" applyProtection="1">
      <alignment horizontal="center" vertical="center" wrapText="1"/>
    </xf>
    <xf numFmtId="0" fontId="6" fillId="0" borderId="0" xfId="1"/>
    <xf numFmtId="0" fontId="0" fillId="0" borderId="0" xfId="1" applyFont="1"/>
    <xf numFmtId="176" fontId="6" fillId="0" borderId="0" xfId="1" applyNumberFormat="1"/>
    <xf numFmtId="3" fontId="6" fillId="1" borderId="0" xfId="1" applyNumberFormat="1" applyFill="1"/>
    <xf numFmtId="0" fontId="6" fillId="1" borderId="0" xfId="1" applyFill="1"/>
    <xf numFmtId="0" fontId="6" fillId="0" borderId="0" xfId="1" applyBorder="1" applyAlignment="1">
      <alignment horizontal="center"/>
    </xf>
    <xf numFmtId="0" fontId="6" fillId="0" borderId="1" xfId="1" applyBorder="1" applyAlignment="1">
      <alignment horizontal="center"/>
    </xf>
    <xf numFmtId="0" fontId="6" fillId="0" borderId="1" xfId="1" applyBorder="1"/>
    <xf numFmtId="3" fontId="6" fillId="0" borderId="0" xfId="1" applyNumberFormat="1"/>
    <xf numFmtId="0" fontId="1" fillId="2" borderId="1" xfId="1" applyFont="1" applyFill="1" applyBorder="1" applyAlignment="1">
      <alignment wrapText="1"/>
    </xf>
    <xf numFmtId="0" fontId="6" fillId="2" borderId="0" xfId="1" applyFill="1"/>
    <xf numFmtId="0" fontId="1" fillId="3" borderId="0" xfId="1" applyNumberFormat="1" applyFont="1" applyFill="1" applyBorder="1" applyAlignment="1" applyProtection="1">
      <alignment horizontal="center" vertical="center" wrapText="1"/>
    </xf>
    <xf numFmtId="0" fontId="2" fillId="3" borderId="0" xfId="1" applyNumberFormat="1" applyFont="1" applyFill="1" applyBorder="1" applyAlignment="1" applyProtection="1">
      <alignment horizontal="center" vertical="center" wrapText="1"/>
    </xf>
    <xf numFmtId="176" fontId="2" fillId="3" borderId="0" xfId="1" applyNumberFormat="1" applyFont="1" applyFill="1" applyBorder="1" applyAlignment="1" applyProtection="1">
      <alignment horizontal="center" vertical="center" wrapText="1"/>
    </xf>
    <xf numFmtId="3" fontId="2" fillId="4" borderId="0" xfId="1" applyNumberFormat="1" applyFont="1" applyFill="1" applyBorder="1" applyAlignment="1" applyProtection="1">
      <alignment horizontal="center" vertical="center" wrapText="1"/>
    </xf>
    <xf numFmtId="0" fontId="2" fillId="4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5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4" fontId="6" fillId="0" borderId="0" xfId="1" applyNumberFormat="1" applyBorder="1"/>
    <xf numFmtId="0" fontId="6" fillId="0" borderId="0" xfId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3" fontId="1" fillId="1" borderId="0" xfId="1" applyNumberFormat="1" applyFont="1" applyFill="1"/>
    <xf numFmtId="4" fontId="6" fillId="0" borderId="0" xfId="1" applyNumberFormat="1"/>
    <xf numFmtId="3" fontId="6" fillId="0" borderId="2" xfId="1" applyNumberFormat="1" applyBorder="1"/>
    <xf numFmtId="4" fontId="6" fillId="0" borderId="4" xfId="1" applyNumberFormat="1" applyBorder="1"/>
    <xf numFmtId="2" fontId="6" fillId="0" borderId="3" xfId="1" applyNumberFormat="1" applyBorder="1"/>
    <xf numFmtId="4" fontId="6" fillId="0" borderId="3" xfId="1" applyNumberFormat="1" applyBorder="1"/>
    <xf numFmtId="4" fontId="6" fillId="0" borderId="0" xfId="1" applyNumberFormat="1" applyAlignment="1">
      <alignment horizontal="right"/>
    </xf>
    <xf numFmtId="179" fontId="6" fillId="0" borderId="4" xfId="1" applyNumberFormat="1" applyBorder="1" applyAlignment="1">
      <alignment horizontal="right"/>
    </xf>
    <xf numFmtId="3" fontId="6" fillId="0" borderId="4" xfId="1" applyNumberFormat="1" applyBorder="1" applyAlignment="1">
      <alignment horizontal="right"/>
    </xf>
    <xf numFmtId="4" fontId="6" fillId="0" borderId="4" xfId="1" applyNumberFormat="1" applyBorder="1" applyAlignment="1">
      <alignment horizontal="right"/>
    </xf>
    <xf numFmtId="2" fontId="6" fillId="0" borderId="0" xfId="1" applyNumberFormat="1"/>
    <xf numFmtId="4" fontId="6" fillId="0" borderId="1" xfId="1" applyNumberFormat="1" applyBorder="1"/>
    <xf numFmtId="179" fontId="6" fillId="0" borderId="0" xfId="1" applyNumberFormat="1" applyAlignment="1">
      <alignment horizontal="right"/>
    </xf>
    <xf numFmtId="3" fontId="6" fillId="0" borderId="3" xfId="1" applyNumberFormat="1" applyBorder="1"/>
    <xf numFmtId="3" fontId="6" fillId="0" borderId="1" xfId="1" applyNumberFormat="1" applyBorder="1"/>
    <xf numFmtId="3" fontId="6" fillId="0" borderId="6" xfId="1" applyNumberFormat="1" applyBorder="1"/>
    <xf numFmtId="3" fontId="6" fillId="0" borderId="4" xfId="1" applyNumberFormat="1" applyBorder="1"/>
    <xf numFmtId="3" fontId="6" fillId="0" borderId="5" xfId="1" applyNumberFormat="1" applyBorder="1"/>
    <xf numFmtId="0" fontId="4" fillId="0" borderId="0" xfId="1" applyFont="1"/>
    <xf numFmtId="3" fontId="4" fillId="0" borderId="0" xfId="1" applyNumberFormat="1" applyFont="1"/>
    <xf numFmtId="3" fontId="1" fillId="0" borderId="0" xfId="1" applyNumberFormat="1" applyFont="1"/>
    <xf numFmtId="0" fontId="1" fillId="0" borderId="0" xfId="1" applyFont="1"/>
    <xf numFmtId="0" fontId="4" fillId="5" borderId="1" xfId="1" applyFont="1" applyFill="1" applyBorder="1" applyAlignment="1">
      <alignment horizontal="center"/>
    </xf>
    <xf numFmtId="3" fontId="4" fillId="5" borderId="0" xfId="1" applyNumberFormat="1" applyFont="1" applyFill="1"/>
    <xf numFmtId="176" fontId="4" fillId="5" borderId="0" xfId="1" applyNumberFormat="1" applyFont="1" applyFill="1"/>
    <xf numFmtId="3" fontId="4" fillId="7" borderId="0" xfId="1" applyNumberFormat="1" applyFont="1" applyFill="1"/>
    <xf numFmtId="0" fontId="4" fillId="7" borderId="0" xfId="1" applyFont="1" applyFill="1"/>
    <xf numFmtId="4" fontId="4" fillId="5" borderId="0" xfId="1" applyNumberFormat="1" applyFont="1" applyFill="1"/>
    <xf numFmtId="3" fontId="4" fillId="5" borderId="2" xfId="1" applyNumberFormat="1" applyFont="1" applyFill="1" applyBorder="1"/>
    <xf numFmtId="4" fontId="4" fillId="5" borderId="4" xfId="1" applyNumberFormat="1" applyFont="1" applyFill="1" applyBorder="1"/>
    <xf numFmtId="2" fontId="4" fillId="5" borderId="3" xfId="1" applyNumberFormat="1" applyFont="1" applyFill="1" applyBorder="1"/>
    <xf numFmtId="4" fontId="4" fillId="5" borderId="3" xfId="1" applyNumberFormat="1" applyFont="1" applyFill="1" applyBorder="1"/>
    <xf numFmtId="4" fontId="4" fillId="5" borderId="0" xfId="1" applyNumberFormat="1" applyFont="1" applyFill="1" applyAlignment="1">
      <alignment horizontal="right"/>
    </xf>
    <xf numFmtId="179" fontId="4" fillId="5" borderId="4" xfId="1" applyNumberFormat="1" applyFont="1" applyFill="1" applyBorder="1" applyAlignment="1">
      <alignment horizontal="right"/>
    </xf>
    <xf numFmtId="3" fontId="4" fillId="5" borderId="4" xfId="1" applyNumberFormat="1" applyFont="1" applyFill="1" applyBorder="1" applyAlignment="1">
      <alignment horizontal="right"/>
    </xf>
    <xf numFmtId="4" fontId="4" fillId="5" borderId="4" xfId="1" applyNumberFormat="1" applyFont="1" applyFill="1" applyBorder="1" applyAlignment="1">
      <alignment horizontal="right"/>
    </xf>
    <xf numFmtId="2" fontId="4" fillId="5" borderId="0" xfId="1" applyNumberFormat="1" applyFont="1" applyFill="1"/>
    <xf numFmtId="4" fontId="4" fillId="5" borderId="0" xfId="1" applyNumberFormat="1" applyFont="1" applyFill="1" applyBorder="1"/>
    <xf numFmtId="4" fontId="4" fillId="5" borderId="1" xfId="1" applyNumberFormat="1" applyFont="1" applyFill="1" applyBorder="1"/>
    <xf numFmtId="179" fontId="4" fillId="5" borderId="0" xfId="1" applyNumberFormat="1" applyFont="1" applyFill="1" applyAlignment="1">
      <alignment horizontal="right"/>
    </xf>
    <xf numFmtId="3" fontId="4" fillId="5" borderId="3" xfId="1" applyNumberFormat="1" applyFont="1" applyFill="1" applyBorder="1"/>
    <xf numFmtId="0" fontId="4" fillId="5" borderId="0" xfId="1" applyFont="1" applyFill="1"/>
    <xf numFmtId="3" fontId="4" fillId="5" borderId="1" xfId="1" applyNumberFormat="1" applyFont="1" applyFill="1" applyBorder="1"/>
    <xf numFmtId="3" fontId="4" fillId="5" borderId="6" xfId="1" applyNumberFormat="1" applyFont="1" applyFill="1" applyBorder="1"/>
    <xf numFmtId="3" fontId="4" fillId="5" borderId="4" xfId="1" applyNumberFormat="1" applyFont="1" applyFill="1" applyBorder="1"/>
    <xf numFmtId="3" fontId="4" fillId="5" borderId="5" xfId="1" applyNumberFormat="1" applyFont="1" applyFill="1" applyBorder="1"/>
    <xf numFmtId="3" fontId="1" fillId="0" borderId="0" xfId="2" applyNumberFormat="1" applyFont="1" applyBorder="1"/>
    <xf numFmtId="4" fontId="6" fillId="0" borderId="7" xfId="1" applyNumberFormat="1" applyBorder="1"/>
    <xf numFmtId="0" fontId="6" fillId="0" borderId="8" xfId="1" applyBorder="1"/>
    <xf numFmtId="176" fontId="6" fillId="0" borderId="8" xfId="1" applyNumberFormat="1" applyBorder="1"/>
    <xf numFmtId="3" fontId="6" fillId="1" borderId="8" xfId="1" applyNumberFormat="1" applyFill="1" applyBorder="1"/>
    <xf numFmtId="0" fontId="6" fillId="1" borderId="8" xfId="1" applyFill="1" applyBorder="1"/>
    <xf numFmtId="0" fontId="6" fillId="0" borderId="9" xfId="1" applyBorder="1"/>
    <xf numFmtId="0" fontId="6" fillId="0" borderId="10" xfId="1" applyBorder="1"/>
    <xf numFmtId="0" fontId="6" fillId="0" borderId="11" xfId="1" applyBorder="1"/>
    <xf numFmtId="0" fontId="6" fillId="0" borderId="8" xfId="1" applyBorder="1" applyAlignment="1">
      <alignment horizontal="right"/>
    </xf>
    <xf numFmtId="0" fontId="6" fillId="0" borderId="10" xfId="1" applyBorder="1" applyAlignment="1">
      <alignment horizontal="right"/>
    </xf>
    <xf numFmtId="0" fontId="6" fillId="0" borderId="0" xfId="1" applyBorder="1"/>
    <xf numFmtId="0" fontId="6" fillId="0" borderId="12" xfId="1" applyBorder="1"/>
    <xf numFmtId="0" fontId="6" fillId="0" borderId="13" xfId="1" applyBorder="1"/>
    <xf numFmtId="0" fontId="6" fillId="0" borderId="14" xfId="1" applyBorder="1"/>
    <xf numFmtId="3" fontId="6" fillId="0" borderId="12" xfId="1" applyNumberFormat="1" applyBorder="1"/>
    <xf numFmtId="3" fontId="6" fillId="0" borderId="13" xfId="1" applyNumberFormat="1" applyBorder="1"/>
    <xf numFmtId="3" fontId="6" fillId="0" borderId="10" xfId="1" applyNumberFormat="1" applyBorder="1"/>
    <xf numFmtId="3" fontId="6" fillId="0" borderId="15" xfId="1" applyNumberFormat="1" applyBorder="1"/>
    <xf numFmtId="0" fontId="6" fillId="0" borderId="4" xfId="1" applyBorder="1"/>
    <xf numFmtId="0" fontId="6" fillId="0" borderId="3" xfId="1" applyBorder="1"/>
    <xf numFmtId="177" fontId="6" fillId="0" borderId="0" xfId="1" applyNumberFormat="1" applyAlignment="1">
      <alignment horizontal="right"/>
    </xf>
    <xf numFmtId="3" fontId="6" fillId="0" borderId="0" xfId="1" applyNumberFormat="1" applyBorder="1"/>
    <xf numFmtId="177" fontId="6" fillId="0" borderId="4" xfId="1" applyNumberFormat="1" applyBorder="1" applyAlignment="1">
      <alignment horizontal="right"/>
    </xf>
    <xf numFmtId="3" fontId="6" fillId="0" borderId="16" xfId="1" applyNumberFormat="1" applyBorder="1"/>
    <xf numFmtId="0" fontId="6" fillId="0" borderId="17" xfId="1" applyBorder="1"/>
    <xf numFmtId="176" fontId="7" fillId="0" borderId="17" xfId="1" applyNumberFormat="1" applyFont="1" applyBorder="1"/>
    <xf numFmtId="176" fontId="6" fillId="0" borderId="17" xfId="1" applyNumberFormat="1" applyBorder="1"/>
    <xf numFmtId="3" fontId="6" fillId="0" borderId="17" xfId="1" applyNumberFormat="1" applyBorder="1"/>
    <xf numFmtId="178" fontId="3" fillId="0" borderId="18" xfId="1" applyNumberFormat="1" applyFont="1" applyBorder="1"/>
    <xf numFmtId="0" fontId="6" fillId="0" borderId="19" xfId="1" applyBorder="1"/>
    <xf numFmtId="0" fontId="6" fillId="0" borderId="20" xfId="1" applyBorder="1"/>
    <xf numFmtId="0" fontId="6" fillId="0" borderId="21" xfId="1" applyBorder="1"/>
    <xf numFmtId="0" fontId="6" fillId="0" borderId="17" xfId="1" applyBorder="1" applyAlignment="1">
      <alignment horizontal="right"/>
    </xf>
    <xf numFmtId="0" fontId="6" fillId="0" borderId="19" xfId="1" applyBorder="1" applyAlignment="1">
      <alignment horizontal="right"/>
    </xf>
    <xf numFmtId="0" fontId="6" fillId="0" borderId="18" xfId="1" applyBorder="1"/>
    <xf numFmtId="0" fontId="6" fillId="0" borderId="22" xfId="1" applyBorder="1"/>
    <xf numFmtId="0" fontId="6" fillId="0" borderId="23" xfId="1" applyBorder="1"/>
    <xf numFmtId="3" fontId="6" fillId="0" borderId="18" xfId="1" applyNumberFormat="1" applyBorder="1"/>
    <xf numFmtId="0" fontId="6" fillId="0" borderId="24" xfId="1" applyBorder="1"/>
    <xf numFmtId="0" fontId="6" fillId="0" borderId="0" xfId="1" applyAlignment="1">
      <alignment horizontal="right"/>
    </xf>
    <xf numFmtId="4" fontId="5" fillId="0" borderId="0" xfId="1" applyNumberFormat="1" applyFont="1" applyBorder="1" applyAlignment="1">
      <alignment horizontal="right" wrapText="1"/>
    </xf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3" fontId="0" fillId="0" borderId="0" xfId="0" applyNumberFormat="1" applyAlignment="1"/>
    <xf numFmtId="0" fontId="0" fillId="0" borderId="0" xfId="0" applyBorder="1" applyAlignment="1"/>
    <xf numFmtId="3" fontId="3" fillId="0" borderId="0" xfId="0" applyNumberFormat="1" applyFont="1" applyAlignment="1"/>
    <xf numFmtId="4" fontId="0" fillId="5" borderId="8" xfId="0" applyNumberFormat="1" applyFont="1" applyFill="1" applyBorder="1" applyAlignment="1"/>
    <xf numFmtId="177" fontId="1" fillId="0" borderId="0" xfId="1" applyNumberFormat="1" applyFont="1" applyFill="1"/>
    <xf numFmtId="0" fontId="0" fillId="0" borderId="8" xfId="0" applyBorder="1" applyAlignment="1"/>
    <xf numFmtId="0" fontId="0" fillId="2" borderId="7" xfId="0" applyFill="1" applyBorder="1" applyAlignment="1"/>
    <xf numFmtId="0" fontId="0" fillId="0" borderId="1" xfId="1" applyFont="1" applyBorder="1" applyAlignment="1">
      <alignment horizontal="center" vertical="center" wrapText="1"/>
    </xf>
    <xf numFmtId="0" fontId="1" fillId="8" borderId="0" xfId="1" applyFont="1" applyFill="1" applyBorder="1" applyAlignment="1">
      <alignment horizontal="center" vertical="center" wrapText="1"/>
    </xf>
    <xf numFmtId="0" fontId="1" fillId="8" borderId="2" xfId="1" applyFont="1" applyFill="1" applyBorder="1" applyAlignment="1">
      <alignment horizontal="center" vertical="center" wrapText="1"/>
    </xf>
    <xf numFmtId="0" fontId="1" fillId="8" borderId="4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6" fillId="0" borderId="4" xfId="1" applyBorder="1" applyAlignment="1">
      <alignment horizontal="center"/>
    </xf>
    <xf numFmtId="0" fontId="6" fillId="0" borderId="25" xfId="1" applyBorder="1" applyAlignment="1">
      <alignment horizontal="center"/>
    </xf>
    <xf numFmtId="0" fontId="6" fillId="0" borderId="3" xfId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4">
    <cellStyle name="Standard" xfId="0" builtinId="0"/>
    <cellStyle name="Standard 2" xfId="1"/>
    <cellStyle name="Standard_FA-96-98" xfId="2"/>
    <cellStyle name="Standard_GDENAMEN" xfId="3"/>
  </cellStyles>
  <dxfs count="15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98"/>
  <sheetViews>
    <sheetView tabSelected="1" zoomScaleNormal="100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RowHeight="12.75"/>
  <cols>
    <col min="1" max="1" width="7" style="13" bestFit="1" customWidth="1"/>
    <col min="2" max="2" width="7.42578125" style="13" bestFit="1" customWidth="1"/>
    <col min="3" max="3" width="6.28515625" style="13" customWidth="1"/>
    <col min="4" max="4" width="18" style="13" bestFit="1" customWidth="1"/>
    <col min="5" max="5" width="11" style="13" bestFit="1" customWidth="1"/>
    <col min="6" max="6" width="12.7109375" style="13" bestFit="1" customWidth="1"/>
    <col min="7" max="7" width="9.7109375" style="15" bestFit="1" customWidth="1"/>
    <col min="8" max="8" width="12.7109375" style="15" customWidth="1"/>
    <col min="9" max="9" width="12.42578125" style="13" customWidth="1"/>
    <col min="10" max="10" width="12.5703125" style="21" customWidth="1"/>
    <col min="11" max="11" width="15.42578125" style="13" bestFit="1" customWidth="1"/>
    <col min="12" max="12" width="19.5703125" style="13" bestFit="1" customWidth="1"/>
    <col min="13" max="14" width="12.5703125" style="13" bestFit="1" customWidth="1"/>
    <col min="15" max="15" width="13.140625" style="13" bestFit="1" customWidth="1"/>
    <col min="16" max="16" width="20.140625" style="13" bestFit="1" customWidth="1"/>
    <col min="17" max="17" width="16.5703125" style="13" bestFit="1" customWidth="1"/>
    <col min="18" max="23" width="15.85546875" style="13" customWidth="1"/>
    <col min="24" max="27" width="15.85546875" style="122" customWidth="1"/>
    <col min="28" max="31" width="15.85546875" style="13" customWidth="1"/>
    <col min="32" max="32" width="2.5703125" style="13" customWidth="1"/>
    <col min="33" max="33" width="15.85546875" style="13" customWidth="1"/>
    <col min="34" max="34" width="2.5703125" style="13" customWidth="1"/>
    <col min="35" max="39" width="15.85546875" style="13" customWidth="1"/>
    <col min="40" max="40" width="2.5703125" style="13" customWidth="1"/>
    <col min="41" max="41" width="18" style="13" customWidth="1"/>
    <col min="42" max="42" width="2.5703125" style="13" customWidth="1"/>
    <col min="43" max="43" width="24.140625" style="21" bestFit="1" customWidth="1"/>
    <col min="44" max="44" width="2.5703125" style="21" customWidth="1"/>
    <col min="45" max="50" width="15" style="13" customWidth="1"/>
    <col min="51" max="16384" width="11.42578125" style="13"/>
  </cols>
  <sheetData>
    <row r="1" spans="1:50">
      <c r="E1" s="14" t="s">
        <v>421</v>
      </c>
      <c r="J1" s="16"/>
      <c r="K1" s="17"/>
      <c r="R1" s="141" t="s">
        <v>401</v>
      </c>
      <c r="S1" s="142"/>
      <c r="T1" s="143"/>
      <c r="U1" s="138" t="s">
        <v>404</v>
      </c>
      <c r="V1" s="139"/>
      <c r="W1" s="140"/>
      <c r="X1" s="144" t="s">
        <v>424</v>
      </c>
      <c r="Y1" s="145"/>
      <c r="Z1" s="145"/>
      <c r="AA1" s="145"/>
      <c r="AB1" s="146"/>
      <c r="AC1" s="138" t="s">
        <v>415</v>
      </c>
      <c r="AD1" s="139"/>
      <c r="AE1" s="140"/>
      <c r="AF1" s="18"/>
      <c r="AG1" s="19"/>
      <c r="AH1" s="18"/>
      <c r="AI1" s="147" t="s">
        <v>427</v>
      </c>
      <c r="AJ1" s="148"/>
      <c r="AK1" s="148"/>
      <c r="AL1" s="149"/>
      <c r="AM1" s="150"/>
      <c r="AO1" s="20"/>
      <c r="AQ1" s="133" t="s">
        <v>416</v>
      </c>
      <c r="AR1" s="13"/>
      <c r="AS1" s="151" t="s">
        <v>414</v>
      </c>
      <c r="AT1" s="152"/>
      <c r="AU1" s="152"/>
      <c r="AV1" s="152"/>
      <c r="AW1" s="152"/>
      <c r="AX1" s="153"/>
    </row>
    <row r="2" spans="1:50" ht="51">
      <c r="A2" s="22" t="s">
        <v>384</v>
      </c>
      <c r="B2" s="23" t="s">
        <v>385</v>
      </c>
      <c r="C2" s="22" t="s">
        <v>386</v>
      </c>
      <c r="D2" s="23" t="s">
        <v>387</v>
      </c>
      <c r="E2" s="24" t="s">
        <v>388</v>
      </c>
      <c r="F2" s="25" t="s">
        <v>389</v>
      </c>
      <c r="G2" s="26" t="s">
        <v>390</v>
      </c>
      <c r="H2" s="25" t="s">
        <v>392</v>
      </c>
      <c r="I2" s="25" t="s">
        <v>391</v>
      </c>
      <c r="J2" s="27" t="s">
        <v>393</v>
      </c>
      <c r="K2" s="28" t="s">
        <v>394</v>
      </c>
      <c r="L2" s="29" t="s">
        <v>395</v>
      </c>
      <c r="M2" s="29" t="s">
        <v>396</v>
      </c>
      <c r="N2" s="29" t="s">
        <v>397</v>
      </c>
      <c r="O2" s="29" t="s">
        <v>398</v>
      </c>
      <c r="P2" s="29" t="s">
        <v>399</v>
      </c>
      <c r="Q2" s="29" t="s">
        <v>400</v>
      </c>
      <c r="R2" s="12" t="s">
        <v>401</v>
      </c>
      <c r="S2" s="30" t="s">
        <v>402</v>
      </c>
      <c r="T2" s="31" t="s">
        <v>403</v>
      </c>
      <c r="U2" s="8" t="s">
        <v>404</v>
      </c>
      <c r="V2" s="30" t="s">
        <v>402</v>
      </c>
      <c r="W2" s="32" t="s">
        <v>405</v>
      </c>
      <c r="X2" s="135" t="s">
        <v>423</v>
      </c>
      <c r="Y2" s="137" t="s">
        <v>432</v>
      </c>
      <c r="Z2" s="30" t="s">
        <v>424</v>
      </c>
      <c r="AA2" s="30" t="s">
        <v>402</v>
      </c>
      <c r="AB2" s="31" t="s">
        <v>425</v>
      </c>
      <c r="AC2" s="9" t="s">
        <v>406</v>
      </c>
      <c r="AD2" s="30" t="s">
        <v>402</v>
      </c>
      <c r="AE2" s="32" t="s">
        <v>407</v>
      </c>
      <c r="AF2" s="33"/>
      <c r="AG2" s="10" t="s">
        <v>408</v>
      </c>
      <c r="AH2" s="34"/>
      <c r="AI2" s="136" t="s">
        <v>428</v>
      </c>
      <c r="AJ2" s="29" t="s">
        <v>400</v>
      </c>
      <c r="AK2" s="30" t="s">
        <v>430</v>
      </c>
      <c r="AL2" s="137" t="s">
        <v>432</v>
      </c>
      <c r="AM2" s="11" t="s">
        <v>429</v>
      </c>
      <c r="AN2" s="34"/>
      <c r="AO2" s="10" t="s">
        <v>426</v>
      </c>
      <c r="AP2" s="34"/>
      <c r="AQ2" s="134" t="s">
        <v>422</v>
      </c>
      <c r="AS2" s="10" t="s">
        <v>409</v>
      </c>
      <c r="AT2" s="10" t="s">
        <v>410</v>
      </c>
      <c r="AU2" s="10" t="s">
        <v>411</v>
      </c>
      <c r="AV2" s="10" t="s">
        <v>413</v>
      </c>
      <c r="AW2" s="10" t="s">
        <v>412</v>
      </c>
      <c r="AX2" s="10" t="s">
        <v>431</v>
      </c>
    </row>
    <row r="3" spans="1:50">
      <c r="A3" s="2">
        <v>301</v>
      </c>
      <c r="B3" s="3">
        <v>5101</v>
      </c>
      <c r="C3" s="35"/>
      <c r="D3" s="4" t="s">
        <v>269</v>
      </c>
      <c r="E3" s="21">
        <v>4052</v>
      </c>
      <c r="F3" s="21">
        <v>8316031.666666667</v>
      </c>
      <c r="G3" s="15">
        <v>1.6000000000000003</v>
      </c>
      <c r="H3" s="21">
        <v>5197519.791666667</v>
      </c>
      <c r="I3" s="21">
        <v>1010381.3333333334</v>
      </c>
      <c r="J3" s="36">
        <v>0</v>
      </c>
      <c r="K3" s="17">
        <v>1.65</v>
      </c>
      <c r="L3" s="21">
        <v>8575907.65625</v>
      </c>
      <c r="M3" s="21">
        <v>944349.6908333333</v>
      </c>
      <c r="N3" s="21">
        <f t="shared" ref="N3:N66" si="0">L3+M3</f>
        <v>9520257.3470833339</v>
      </c>
      <c r="O3" s="37">
        <f t="shared" ref="O3:O66" si="1">N3/E3</f>
        <v>2349.5205693690359</v>
      </c>
      <c r="P3" s="37">
        <f>$O$386</f>
        <v>2400.6516979319881</v>
      </c>
      <c r="Q3" s="37">
        <f>O3*$Q$386/$O$386</f>
        <v>97.870114660656583</v>
      </c>
      <c r="R3" s="38">
        <v>76657.833186717879</v>
      </c>
      <c r="S3" s="39">
        <f t="shared" ref="S3:S66" si="2">R3/E3</f>
        <v>18.918517568291676</v>
      </c>
      <c r="T3" s="40">
        <f>(N3+R3)/E3*100/$O$386</f>
        <v>98.65817223621363</v>
      </c>
      <c r="U3" s="38">
        <v>0</v>
      </c>
      <c r="V3" s="39">
        <f t="shared" ref="V3:V66" si="3">U3/E3</f>
        <v>0</v>
      </c>
      <c r="W3" s="41">
        <f>(N3+R3+U3)/E3*100/$O$386</f>
        <v>98.65817223621363</v>
      </c>
      <c r="X3" s="42">
        <v>0</v>
      </c>
      <c r="Y3" s="43">
        <f t="shared" ref="Y3:Y66" si="4">Z3-U3</f>
        <v>0</v>
      </c>
      <c r="Z3" s="44">
        <f t="shared" ref="Z3:Z66" si="5">IF(X3=0,U3,U3-(U3*X3/100))</f>
        <v>0</v>
      </c>
      <c r="AA3" s="45">
        <f t="shared" ref="AA3:AA66" si="6">Z3/E3</f>
        <v>0</v>
      </c>
      <c r="AB3" s="46">
        <f>(N3+R3+Z3)/E3*100/$O$386</f>
        <v>98.65817223621363</v>
      </c>
      <c r="AC3" s="38">
        <f t="shared" ref="AC3:AC66" si="7">R3+Z3</f>
        <v>76657.833186717879</v>
      </c>
      <c r="AD3" s="39">
        <f t="shared" ref="AD3:AD66" si="8">S3+AA3</f>
        <v>18.918517568291676</v>
      </c>
      <c r="AE3" s="41">
        <f>(N3+AC3)/E3*100/$O$386</f>
        <v>98.65817223621363</v>
      </c>
      <c r="AF3" s="33"/>
      <c r="AG3" s="47">
        <v>0</v>
      </c>
      <c r="AH3" s="33"/>
      <c r="AI3" s="38">
        <v>0</v>
      </c>
      <c r="AJ3" s="39">
        <f t="shared" ref="AJ3:AJ66" si="9">Q3</f>
        <v>97.870114660656583</v>
      </c>
      <c r="AK3" s="39">
        <v>0</v>
      </c>
      <c r="AL3" s="48">
        <f t="shared" ref="AL3:AL66" si="10">AM3-AI3</f>
        <v>0</v>
      </c>
      <c r="AM3" s="49">
        <f t="shared" ref="AM3:AM66" si="11">IF(AK3=0,AI3,AI3-(AI3*AK3/100))</f>
        <v>0</v>
      </c>
      <c r="AO3" s="50">
        <v>36007.337579977131</v>
      </c>
      <c r="AQ3" s="50">
        <v>519751.97916666669</v>
      </c>
      <c r="AS3" s="51">
        <v>-1667334.65</v>
      </c>
      <c r="AT3" s="52">
        <v>-1816136</v>
      </c>
      <c r="AU3" s="52">
        <v>-930244.01445400005</v>
      </c>
      <c r="AV3" s="52">
        <v>-9749.3264830000007</v>
      </c>
      <c r="AW3" s="52">
        <v>-323091</v>
      </c>
      <c r="AX3" s="53">
        <v>-358339.22161000001</v>
      </c>
    </row>
    <row r="4" spans="1:50">
      <c r="A4" s="2">
        <v>302</v>
      </c>
      <c r="B4" s="3">
        <v>5102</v>
      </c>
      <c r="C4" s="35"/>
      <c r="D4" s="4" t="s">
        <v>270</v>
      </c>
      <c r="E4" s="21">
        <v>996.66666666666663</v>
      </c>
      <c r="F4" s="21">
        <v>1682719</v>
      </c>
      <c r="G4" s="15">
        <v>1.6900000000000002</v>
      </c>
      <c r="H4" s="21">
        <v>995691.71597633138</v>
      </c>
      <c r="I4" s="21">
        <v>187920.66666666666</v>
      </c>
      <c r="J4" s="36">
        <v>0</v>
      </c>
      <c r="K4" s="17">
        <v>1.65</v>
      </c>
      <c r="L4" s="21">
        <v>1642891.3313609466</v>
      </c>
      <c r="M4" s="21">
        <v>192710.41666666666</v>
      </c>
      <c r="N4" s="21">
        <f t="shared" si="0"/>
        <v>1835601.7480276134</v>
      </c>
      <c r="O4" s="37">
        <f t="shared" si="1"/>
        <v>1841.7408843086423</v>
      </c>
      <c r="P4" s="37">
        <f>$O$386</f>
        <v>2400.6516979319881</v>
      </c>
      <c r="Q4" s="37">
        <f>O4*$Q$386/$O$386</f>
        <v>76.718371344547293</v>
      </c>
      <c r="R4" s="38">
        <v>206107.6777038351</v>
      </c>
      <c r="S4" s="39">
        <f t="shared" si="2"/>
        <v>206.79700104063724</v>
      </c>
      <c r="T4" s="40">
        <f t="shared" ref="T4:T67" si="12">(N4+R4)/E4*100/$O$386</f>
        <v>85.332573947064759</v>
      </c>
      <c r="U4" s="38">
        <v>15969</v>
      </c>
      <c r="V4" s="39">
        <f t="shared" si="3"/>
        <v>16.022408026755855</v>
      </c>
      <c r="W4" s="41">
        <f t="shared" ref="W4:W67" si="13">(N4+R4+U4)/E4*100/$O$386</f>
        <v>85.999993049992426</v>
      </c>
      <c r="X4" s="42">
        <v>0</v>
      </c>
      <c r="Y4" s="43">
        <f t="shared" si="4"/>
        <v>0</v>
      </c>
      <c r="Z4" s="44">
        <f t="shared" si="5"/>
        <v>15969</v>
      </c>
      <c r="AA4" s="45">
        <f t="shared" si="6"/>
        <v>16.022408026755855</v>
      </c>
      <c r="AB4" s="46">
        <f t="shared" ref="AB4:AB67" si="14">(N4+R4+Z4)/E4*100/$O$386</f>
        <v>85.999993049992426</v>
      </c>
      <c r="AC4" s="38">
        <f t="shared" si="7"/>
        <v>222076.6777038351</v>
      </c>
      <c r="AD4" s="39">
        <f t="shared" si="8"/>
        <v>222.81940906739311</v>
      </c>
      <c r="AE4" s="41">
        <f t="shared" ref="AE4:AE67" si="15">(N4+AC4)/E4*100/$O$386</f>
        <v>85.999993049992426</v>
      </c>
      <c r="AF4" s="33"/>
      <c r="AG4" s="47">
        <v>0</v>
      </c>
      <c r="AH4" s="33"/>
      <c r="AI4" s="38">
        <v>8312.9576250316222</v>
      </c>
      <c r="AJ4" s="39">
        <f t="shared" si="9"/>
        <v>76.718371344547293</v>
      </c>
      <c r="AK4" s="39">
        <v>0</v>
      </c>
      <c r="AL4" s="48">
        <f t="shared" si="10"/>
        <v>0</v>
      </c>
      <c r="AM4" s="49">
        <f t="shared" si="11"/>
        <v>8312.9576250316222</v>
      </c>
      <c r="AO4" s="50">
        <v>6094.5324418365672</v>
      </c>
      <c r="AQ4" s="50">
        <v>99569.171597633118</v>
      </c>
      <c r="AS4" s="51">
        <v>-341137.85</v>
      </c>
      <c r="AT4" s="52">
        <v>-446263.25</v>
      </c>
      <c r="AU4" s="52">
        <v>-228580.74193799999</v>
      </c>
      <c r="AV4" s="52">
        <v>-2395.6168990000001</v>
      </c>
      <c r="AW4" s="52">
        <v>-64565</v>
      </c>
      <c r="AX4" s="53">
        <v>-88051.569124000001</v>
      </c>
    </row>
    <row r="5" spans="1:50">
      <c r="A5" s="2">
        <v>303</v>
      </c>
      <c r="B5" s="3">
        <v>5103</v>
      </c>
      <c r="C5" s="35"/>
      <c r="D5" s="4" t="s">
        <v>271</v>
      </c>
      <c r="E5" s="21">
        <v>2815.6666666666665</v>
      </c>
      <c r="F5" s="21">
        <v>4980107.333333333</v>
      </c>
      <c r="G5" s="15">
        <v>1.74</v>
      </c>
      <c r="H5" s="21">
        <v>2862130.6513409964</v>
      </c>
      <c r="I5" s="21">
        <v>414191.33333333331</v>
      </c>
      <c r="J5" s="36">
        <v>0</v>
      </c>
      <c r="K5" s="17">
        <v>1.65</v>
      </c>
      <c r="L5" s="21">
        <v>4722515.5747126443</v>
      </c>
      <c r="M5" s="21">
        <v>520405.53166666668</v>
      </c>
      <c r="N5" s="21">
        <f t="shared" si="0"/>
        <v>5242921.1063793106</v>
      </c>
      <c r="O5" s="37">
        <f t="shared" si="1"/>
        <v>1862.0531927474763</v>
      </c>
      <c r="P5" s="37">
        <f t="shared" ref="P5:P68" si="16">$O$386</f>
        <v>2400.6516979319881</v>
      </c>
      <c r="Q5" s="37">
        <f t="shared" ref="Q5:Q68" si="17">O5*$Q$386/$O$386</f>
        <v>77.564487774362235</v>
      </c>
      <c r="R5" s="38">
        <v>561110.12737287185</v>
      </c>
      <c r="S5" s="39">
        <f t="shared" si="2"/>
        <v>199.2814469182687</v>
      </c>
      <c r="T5" s="40">
        <f t="shared" si="12"/>
        <v>85.865627297848192</v>
      </c>
      <c r="U5" s="38">
        <v>9083</v>
      </c>
      <c r="V5" s="39">
        <f t="shared" si="3"/>
        <v>3.225879010299515</v>
      </c>
      <c r="W5" s="41">
        <f t="shared" si="13"/>
        <v>86.000002434944435</v>
      </c>
      <c r="X5" s="42">
        <v>0</v>
      </c>
      <c r="Y5" s="43">
        <f t="shared" si="4"/>
        <v>0</v>
      </c>
      <c r="Z5" s="44">
        <f t="shared" si="5"/>
        <v>9083</v>
      </c>
      <c r="AA5" s="45">
        <f t="shared" si="6"/>
        <v>3.225879010299515</v>
      </c>
      <c r="AB5" s="46">
        <f t="shared" si="14"/>
        <v>86.000002434944435</v>
      </c>
      <c r="AC5" s="38">
        <f t="shared" si="7"/>
        <v>570193.12737287185</v>
      </c>
      <c r="AD5" s="39">
        <f t="shared" si="8"/>
        <v>202.50732592856821</v>
      </c>
      <c r="AE5" s="41">
        <f t="shared" si="15"/>
        <v>86.000002434944435</v>
      </c>
      <c r="AF5" s="33"/>
      <c r="AG5" s="47">
        <v>0</v>
      </c>
      <c r="AH5" s="33"/>
      <c r="AI5" s="38">
        <v>43769.299627176682</v>
      </c>
      <c r="AJ5" s="39">
        <f t="shared" si="9"/>
        <v>77.564487774362235</v>
      </c>
      <c r="AK5" s="39">
        <v>0</v>
      </c>
      <c r="AL5" s="48">
        <f t="shared" si="10"/>
        <v>0</v>
      </c>
      <c r="AM5" s="49">
        <f t="shared" si="11"/>
        <v>43769.299627176682</v>
      </c>
      <c r="AO5" s="50">
        <v>14837.481855810729</v>
      </c>
      <c r="AQ5" s="50">
        <v>286213.06513409963</v>
      </c>
      <c r="AS5" s="51">
        <v>-946315.65</v>
      </c>
      <c r="AT5" s="52">
        <v>-1248649</v>
      </c>
      <c r="AU5" s="52">
        <v>-639571.19037800003</v>
      </c>
      <c r="AV5" s="52">
        <v>-6702.9599189999999</v>
      </c>
      <c r="AW5" s="52">
        <v>-226384</v>
      </c>
      <c r="AX5" s="53">
        <v>-246369.16654499999</v>
      </c>
    </row>
    <row r="6" spans="1:50">
      <c r="A6" s="2">
        <v>304</v>
      </c>
      <c r="B6" s="3">
        <v>5104</v>
      </c>
      <c r="C6" s="35"/>
      <c r="D6" s="4" t="s">
        <v>272</v>
      </c>
      <c r="E6" s="21">
        <v>1559.6666666666667</v>
      </c>
      <c r="F6" s="21">
        <v>2864488</v>
      </c>
      <c r="G6" s="15">
        <v>1.6900000000000002</v>
      </c>
      <c r="H6" s="21">
        <v>1694963.3136094676</v>
      </c>
      <c r="I6" s="21">
        <v>380577</v>
      </c>
      <c r="J6" s="36">
        <v>0</v>
      </c>
      <c r="K6" s="17">
        <v>1.65</v>
      </c>
      <c r="L6" s="21">
        <v>2796689.4674556213</v>
      </c>
      <c r="M6" s="21">
        <v>314789.12833333336</v>
      </c>
      <c r="N6" s="21">
        <f t="shared" si="0"/>
        <v>3111478.5957889548</v>
      </c>
      <c r="O6" s="37">
        <f t="shared" si="1"/>
        <v>1994.9638357270494</v>
      </c>
      <c r="P6" s="37">
        <f t="shared" si="16"/>
        <v>2400.6516979319881</v>
      </c>
      <c r="Q6" s="37">
        <f t="shared" si="17"/>
        <v>83.100927862446127</v>
      </c>
      <c r="R6" s="38">
        <v>234112.99922835096</v>
      </c>
      <c r="S6" s="39">
        <f t="shared" si="2"/>
        <v>150.10450901582664</v>
      </c>
      <c r="T6" s="40">
        <f t="shared" si="12"/>
        <v>89.353584553341022</v>
      </c>
      <c r="U6" s="38">
        <v>0</v>
      </c>
      <c r="V6" s="39">
        <f t="shared" si="3"/>
        <v>0</v>
      </c>
      <c r="W6" s="41">
        <f t="shared" si="13"/>
        <v>89.353584553341022</v>
      </c>
      <c r="X6" s="42">
        <v>0</v>
      </c>
      <c r="Y6" s="43">
        <f t="shared" si="4"/>
        <v>0</v>
      </c>
      <c r="Z6" s="44">
        <f t="shared" si="5"/>
        <v>0</v>
      </c>
      <c r="AA6" s="45">
        <f t="shared" si="6"/>
        <v>0</v>
      </c>
      <c r="AB6" s="46">
        <f t="shared" si="14"/>
        <v>89.353584553341022</v>
      </c>
      <c r="AC6" s="38">
        <f t="shared" si="7"/>
        <v>234112.99922835096</v>
      </c>
      <c r="AD6" s="39">
        <f t="shared" si="8"/>
        <v>150.10450901582664</v>
      </c>
      <c r="AE6" s="41">
        <f t="shared" si="15"/>
        <v>89.353584553341022</v>
      </c>
      <c r="AF6" s="33"/>
      <c r="AG6" s="47">
        <v>0</v>
      </c>
      <c r="AH6" s="33"/>
      <c r="AI6" s="38">
        <v>70088.916088497645</v>
      </c>
      <c r="AJ6" s="39">
        <f t="shared" si="9"/>
        <v>83.100927862446127</v>
      </c>
      <c r="AK6" s="39">
        <v>0</v>
      </c>
      <c r="AL6" s="48">
        <f t="shared" si="10"/>
        <v>0</v>
      </c>
      <c r="AM6" s="49">
        <f t="shared" si="11"/>
        <v>70088.916088497645</v>
      </c>
      <c r="AO6" s="50">
        <v>10212.627004736158</v>
      </c>
      <c r="AQ6" s="50">
        <v>169496.33136094673</v>
      </c>
      <c r="AS6" s="51">
        <v>-558261.69999999995</v>
      </c>
      <c r="AT6" s="52">
        <v>-694039.25</v>
      </c>
      <c r="AU6" s="52">
        <v>-355494.22850700002</v>
      </c>
      <c r="AV6" s="52">
        <v>-3725.720609</v>
      </c>
      <c r="AW6" s="52">
        <v>-86470</v>
      </c>
      <c r="AX6" s="53">
        <v>-136939.90302600001</v>
      </c>
    </row>
    <row r="7" spans="1:50">
      <c r="A7" s="2">
        <v>305</v>
      </c>
      <c r="B7" s="3">
        <v>5105</v>
      </c>
      <c r="C7" s="35"/>
      <c r="D7" s="4" t="s">
        <v>273</v>
      </c>
      <c r="E7" s="21">
        <v>1258.6666666666667</v>
      </c>
      <c r="F7" s="21">
        <v>2413550.6666666665</v>
      </c>
      <c r="G7" s="15">
        <v>1.6000000000000003</v>
      </c>
      <c r="H7" s="21">
        <v>1508469.1666666667</v>
      </c>
      <c r="I7" s="21">
        <v>252855.66666666666</v>
      </c>
      <c r="J7" s="36">
        <v>0</v>
      </c>
      <c r="K7" s="17">
        <v>1.65</v>
      </c>
      <c r="L7" s="21">
        <v>2488974.125</v>
      </c>
      <c r="M7" s="21">
        <v>249511.43333333335</v>
      </c>
      <c r="N7" s="21">
        <f t="shared" si="0"/>
        <v>2738485.5583333336</v>
      </c>
      <c r="O7" s="37">
        <f t="shared" si="1"/>
        <v>2175.7035685911019</v>
      </c>
      <c r="P7" s="37">
        <f t="shared" si="16"/>
        <v>2400.6516979319881</v>
      </c>
      <c r="Q7" s="37">
        <f t="shared" si="17"/>
        <v>90.629705694721764</v>
      </c>
      <c r="R7" s="38">
        <v>104759.84348824549</v>
      </c>
      <c r="S7" s="39">
        <f t="shared" si="2"/>
        <v>83.230807856127242</v>
      </c>
      <c r="T7" s="40">
        <f t="shared" si="12"/>
        <v>94.096714587674668</v>
      </c>
      <c r="U7" s="38">
        <v>0</v>
      </c>
      <c r="V7" s="39">
        <f t="shared" si="3"/>
        <v>0</v>
      </c>
      <c r="W7" s="41">
        <f t="shared" si="13"/>
        <v>94.096714587674668</v>
      </c>
      <c r="X7" s="42">
        <v>0</v>
      </c>
      <c r="Y7" s="43">
        <f t="shared" si="4"/>
        <v>0</v>
      </c>
      <c r="Z7" s="44">
        <f t="shared" si="5"/>
        <v>0</v>
      </c>
      <c r="AA7" s="45">
        <f t="shared" si="6"/>
        <v>0</v>
      </c>
      <c r="AB7" s="46">
        <f t="shared" si="14"/>
        <v>94.096714587674668</v>
      </c>
      <c r="AC7" s="38">
        <f t="shared" si="7"/>
        <v>104759.84348824549</v>
      </c>
      <c r="AD7" s="39">
        <f t="shared" si="8"/>
        <v>83.230807856127242</v>
      </c>
      <c r="AE7" s="41">
        <f t="shared" si="15"/>
        <v>94.096714587674668</v>
      </c>
      <c r="AF7" s="33"/>
      <c r="AG7" s="47">
        <v>0</v>
      </c>
      <c r="AH7" s="33"/>
      <c r="AI7" s="38">
        <v>64364.483318332044</v>
      </c>
      <c r="AJ7" s="39">
        <f t="shared" si="9"/>
        <v>90.629705694721764</v>
      </c>
      <c r="AK7" s="39">
        <v>0</v>
      </c>
      <c r="AL7" s="48">
        <f t="shared" si="10"/>
        <v>0</v>
      </c>
      <c r="AM7" s="49">
        <f t="shared" si="11"/>
        <v>64364.483318332044</v>
      </c>
      <c r="AO7" s="50">
        <v>6129.832957874165</v>
      </c>
      <c r="AQ7" s="50">
        <v>150846.91666666666</v>
      </c>
      <c r="AS7" s="51">
        <v>-477285.35</v>
      </c>
      <c r="AT7" s="52">
        <v>-567487</v>
      </c>
      <c r="AU7" s="52">
        <v>-290672.82407600002</v>
      </c>
      <c r="AV7" s="52">
        <v>-3046.3665639999999</v>
      </c>
      <c r="AW7" s="52">
        <v>-82042</v>
      </c>
      <c r="AX7" s="53">
        <v>-111970.055066</v>
      </c>
    </row>
    <row r="8" spans="1:50">
      <c r="A8" s="2">
        <v>306</v>
      </c>
      <c r="B8" s="3">
        <v>5106</v>
      </c>
      <c r="C8" s="35"/>
      <c r="D8" s="4" t="s">
        <v>383</v>
      </c>
      <c r="E8" s="21">
        <v>13641</v>
      </c>
      <c r="F8" s="21">
        <v>30575964.666666668</v>
      </c>
      <c r="G8" s="15">
        <v>1.6949124685612558</v>
      </c>
      <c r="H8" s="21">
        <v>18056317.033611152</v>
      </c>
      <c r="I8" s="21">
        <v>2449420.3333333335</v>
      </c>
      <c r="J8" s="36">
        <v>0</v>
      </c>
      <c r="K8" s="17">
        <v>1.65</v>
      </c>
      <c r="L8" s="21">
        <v>29792923.105458397</v>
      </c>
      <c r="M8" s="21">
        <v>2960060.5291666668</v>
      </c>
      <c r="N8" s="21">
        <f t="shared" si="0"/>
        <v>32752983.634625062</v>
      </c>
      <c r="O8" s="37">
        <f t="shared" si="1"/>
        <v>2401.0691030441362</v>
      </c>
      <c r="P8" s="37">
        <f t="shared" si="16"/>
        <v>2400.6516979319881</v>
      </c>
      <c r="Q8" s="37">
        <f t="shared" si="17"/>
        <v>100.01738715834986</v>
      </c>
      <c r="R8" s="38">
        <v>-2106.7145598891061</v>
      </c>
      <c r="S8" s="39">
        <f t="shared" si="2"/>
        <v>-0.154439891495426</v>
      </c>
      <c r="T8" s="40">
        <f t="shared" si="12"/>
        <v>100.01095390976037</v>
      </c>
      <c r="U8" s="38">
        <v>0</v>
      </c>
      <c r="V8" s="39">
        <f t="shared" si="3"/>
        <v>0</v>
      </c>
      <c r="W8" s="41">
        <f t="shared" si="13"/>
        <v>100.01095390976037</v>
      </c>
      <c r="X8" s="42">
        <v>0</v>
      </c>
      <c r="Y8" s="43">
        <f t="shared" si="4"/>
        <v>0</v>
      </c>
      <c r="Z8" s="44">
        <f t="shared" si="5"/>
        <v>0</v>
      </c>
      <c r="AA8" s="45">
        <f t="shared" si="6"/>
        <v>0</v>
      </c>
      <c r="AB8" s="46">
        <f t="shared" si="14"/>
        <v>100.01095390976037</v>
      </c>
      <c r="AC8" s="38">
        <f t="shared" si="7"/>
        <v>-2106.7145598891061</v>
      </c>
      <c r="AD8" s="39">
        <f t="shared" si="8"/>
        <v>-0.154439891495426</v>
      </c>
      <c r="AE8" s="41">
        <f t="shared" si="15"/>
        <v>100.01095390976037</v>
      </c>
      <c r="AF8" s="33"/>
      <c r="AG8" s="47">
        <v>0</v>
      </c>
      <c r="AH8" s="33"/>
      <c r="AI8" s="38">
        <v>0</v>
      </c>
      <c r="AJ8" s="39">
        <f t="shared" si="9"/>
        <v>100.01738715834986</v>
      </c>
      <c r="AK8" s="39">
        <v>0</v>
      </c>
      <c r="AL8" s="48">
        <f t="shared" si="10"/>
        <v>0</v>
      </c>
      <c r="AM8" s="49">
        <f t="shared" si="11"/>
        <v>0</v>
      </c>
      <c r="AO8" s="50">
        <v>169321.48139057274</v>
      </c>
      <c r="AQ8" s="50">
        <v>1805631.7033611152</v>
      </c>
      <c r="AS8" s="51">
        <v>-4860733.5</v>
      </c>
      <c r="AT8" s="52">
        <v>-6117136.8499999996</v>
      </c>
      <c r="AU8" s="52">
        <v>-3133261.9909839998</v>
      </c>
      <c r="AV8" s="52">
        <v>-32837.829248000002</v>
      </c>
      <c r="AW8" s="52">
        <v>-971312</v>
      </c>
      <c r="AX8" s="53">
        <v>-1206963.5982649999</v>
      </c>
    </row>
    <row r="9" spans="1:50">
      <c r="A9" s="2">
        <v>307</v>
      </c>
      <c r="B9" s="3">
        <v>2229</v>
      </c>
      <c r="C9" s="35">
        <v>351</v>
      </c>
      <c r="D9" s="4" t="s">
        <v>274</v>
      </c>
      <c r="E9" s="21">
        <v>2356.6666666666665</v>
      </c>
      <c r="F9" s="21">
        <v>4736462.666666667</v>
      </c>
      <c r="G9" s="15">
        <v>1.54</v>
      </c>
      <c r="H9" s="21">
        <v>3075625.1082251086</v>
      </c>
      <c r="I9" s="21">
        <v>375329</v>
      </c>
      <c r="J9" s="36">
        <v>0</v>
      </c>
      <c r="K9" s="17">
        <v>1.65</v>
      </c>
      <c r="L9" s="21">
        <v>5074781.4285714282</v>
      </c>
      <c r="M9" s="21">
        <v>467387.64999999997</v>
      </c>
      <c r="N9" s="21">
        <f t="shared" si="0"/>
        <v>5542169.0785714285</v>
      </c>
      <c r="O9" s="37">
        <f t="shared" si="1"/>
        <v>2351.6983360274803</v>
      </c>
      <c r="P9" s="37">
        <f t="shared" si="16"/>
        <v>2400.6516979319881</v>
      </c>
      <c r="Q9" s="37">
        <f t="shared" si="17"/>
        <v>97.960830305092642</v>
      </c>
      <c r="R9" s="38">
        <v>42685.699801999021</v>
      </c>
      <c r="S9" s="39">
        <f t="shared" si="2"/>
        <v>18.112743904667195</v>
      </c>
      <c r="T9" s="40">
        <f t="shared" si="12"/>
        <v>98.715323092208337</v>
      </c>
      <c r="U9" s="38">
        <v>0</v>
      </c>
      <c r="V9" s="39">
        <f t="shared" si="3"/>
        <v>0</v>
      </c>
      <c r="W9" s="41">
        <f t="shared" si="13"/>
        <v>98.715323092208337</v>
      </c>
      <c r="X9" s="42">
        <v>0</v>
      </c>
      <c r="Y9" s="43">
        <f t="shared" si="4"/>
        <v>0</v>
      </c>
      <c r="Z9" s="44">
        <f t="shared" si="5"/>
        <v>0</v>
      </c>
      <c r="AA9" s="45">
        <f t="shared" si="6"/>
        <v>0</v>
      </c>
      <c r="AB9" s="46">
        <f t="shared" si="14"/>
        <v>98.715323092208337</v>
      </c>
      <c r="AC9" s="38">
        <f t="shared" si="7"/>
        <v>42685.699801999021</v>
      </c>
      <c r="AD9" s="39">
        <f t="shared" si="8"/>
        <v>18.112743904667195</v>
      </c>
      <c r="AE9" s="41">
        <f t="shared" si="15"/>
        <v>98.715323092208337</v>
      </c>
      <c r="AF9" s="33"/>
      <c r="AG9" s="47">
        <v>0</v>
      </c>
      <c r="AH9" s="33"/>
      <c r="AI9" s="38">
        <v>0</v>
      </c>
      <c r="AJ9" s="39">
        <f t="shared" si="9"/>
        <v>97.960830305092642</v>
      </c>
      <c r="AK9" s="39">
        <v>0</v>
      </c>
      <c r="AL9" s="48">
        <f t="shared" si="10"/>
        <v>0</v>
      </c>
      <c r="AM9" s="49">
        <f t="shared" si="11"/>
        <v>0</v>
      </c>
      <c r="AO9" s="50">
        <v>15900.150789537398</v>
      </c>
      <c r="AQ9" s="50">
        <v>307562.51082251081</v>
      </c>
      <c r="AS9" s="51">
        <v>-717990.65</v>
      </c>
      <c r="AT9" s="52">
        <v>-1040836.9</v>
      </c>
      <c r="AU9" s="52">
        <v>-533127.62099800003</v>
      </c>
      <c r="AV9" s="52">
        <v>-5587.3890650000003</v>
      </c>
      <c r="AW9" s="52">
        <v>-344613</v>
      </c>
      <c r="AX9" s="53">
        <v>-205366.047788</v>
      </c>
    </row>
    <row r="10" spans="1:50">
      <c r="A10" s="2">
        <v>308</v>
      </c>
      <c r="B10" s="3">
        <v>5108</v>
      </c>
      <c r="C10" s="35"/>
      <c r="D10" s="4" t="s">
        <v>275</v>
      </c>
      <c r="E10" s="21">
        <v>294</v>
      </c>
      <c r="F10" s="21">
        <v>536830.33333333337</v>
      </c>
      <c r="G10" s="15">
        <v>1.7700000000000002</v>
      </c>
      <c r="H10" s="21">
        <v>303293.97363465157</v>
      </c>
      <c r="I10" s="21">
        <v>67157.333333333328</v>
      </c>
      <c r="J10" s="36">
        <v>0</v>
      </c>
      <c r="K10" s="17">
        <v>1.65</v>
      </c>
      <c r="L10" s="21">
        <v>500435.05649717507</v>
      </c>
      <c r="M10" s="21">
        <v>55323.80000000001</v>
      </c>
      <c r="N10" s="21">
        <f t="shared" si="0"/>
        <v>555758.85649717506</v>
      </c>
      <c r="O10" s="37">
        <f t="shared" si="1"/>
        <v>1890.3362465890309</v>
      </c>
      <c r="P10" s="37">
        <f t="shared" si="16"/>
        <v>2400.6516979319881</v>
      </c>
      <c r="Q10" s="37">
        <f t="shared" si="17"/>
        <v>78.742628437829509</v>
      </c>
      <c r="R10" s="38">
        <v>55512.114797086688</v>
      </c>
      <c r="S10" s="39">
        <f t="shared" si="2"/>
        <v>188.81671699689349</v>
      </c>
      <c r="T10" s="40">
        <f t="shared" si="12"/>
        <v>86.607855915832559</v>
      </c>
      <c r="U10" s="38">
        <v>0</v>
      </c>
      <c r="V10" s="39">
        <f t="shared" si="3"/>
        <v>0</v>
      </c>
      <c r="W10" s="41">
        <f t="shared" si="13"/>
        <v>86.607855915832559</v>
      </c>
      <c r="X10" s="42">
        <v>0</v>
      </c>
      <c r="Y10" s="43">
        <f t="shared" si="4"/>
        <v>0</v>
      </c>
      <c r="Z10" s="44">
        <f t="shared" si="5"/>
        <v>0</v>
      </c>
      <c r="AA10" s="45">
        <f t="shared" si="6"/>
        <v>0</v>
      </c>
      <c r="AB10" s="46">
        <f t="shared" si="14"/>
        <v>86.607855915832559</v>
      </c>
      <c r="AC10" s="38">
        <f t="shared" si="7"/>
        <v>55512.114797086688</v>
      </c>
      <c r="AD10" s="39">
        <f t="shared" si="8"/>
        <v>188.81671699689349</v>
      </c>
      <c r="AE10" s="41">
        <f t="shared" si="15"/>
        <v>86.607855915832559</v>
      </c>
      <c r="AF10" s="33"/>
      <c r="AG10" s="47">
        <v>0</v>
      </c>
      <c r="AH10" s="33"/>
      <c r="AI10" s="38">
        <v>83825.625805992357</v>
      </c>
      <c r="AJ10" s="39">
        <f t="shared" si="9"/>
        <v>78.742628437829509</v>
      </c>
      <c r="AK10" s="39">
        <v>0</v>
      </c>
      <c r="AL10" s="48">
        <f t="shared" si="10"/>
        <v>0</v>
      </c>
      <c r="AM10" s="49">
        <f t="shared" si="11"/>
        <v>83825.625805992357</v>
      </c>
      <c r="AO10" s="50">
        <v>724.45748581003147</v>
      </c>
      <c r="AQ10" s="50">
        <v>30329.397363465159</v>
      </c>
      <c r="AS10" s="51">
        <v>-77304.800000000003</v>
      </c>
      <c r="AT10" s="52">
        <v>-131880.79999999999</v>
      </c>
      <c r="AU10" s="52">
        <v>-67550.726722000007</v>
      </c>
      <c r="AV10" s="52">
        <v>-707.95842700000003</v>
      </c>
      <c r="AW10" s="52">
        <v>-11484</v>
      </c>
      <c r="AX10" s="53">
        <v>-26021.20998</v>
      </c>
    </row>
    <row r="11" spans="1:50">
      <c r="A11" s="2">
        <v>309</v>
      </c>
      <c r="B11" s="3">
        <v>5109</v>
      </c>
      <c r="C11" s="35"/>
      <c r="D11" s="4" t="s">
        <v>276</v>
      </c>
      <c r="E11" s="21">
        <v>1174.3333333333333</v>
      </c>
      <c r="F11" s="21">
        <v>2269147</v>
      </c>
      <c r="G11" s="15">
        <v>1.7533333333333332</v>
      </c>
      <c r="H11" s="21">
        <v>1297320.7667128288</v>
      </c>
      <c r="I11" s="21">
        <v>220256.33333333334</v>
      </c>
      <c r="J11" s="36">
        <v>0</v>
      </c>
      <c r="K11" s="17">
        <v>1.65</v>
      </c>
      <c r="L11" s="21">
        <v>2140579.2650761679</v>
      </c>
      <c r="M11" s="21">
        <v>208548.98750000002</v>
      </c>
      <c r="N11" s="21">
        <f t="shared" si="0"/>
        <v>2349128.2525761677</v>
      </c>
      <c r="O11" s="37">
        <f t="shared" si="1"/>
        <v>2000.3930620858653</v>
      </c>
      <c r="P11" s="37">
        <f t="shared" si="16"/>
        <v>2400.6516979319881</v>
      </c>
      <c r="Q11" s="37">
        <f t="shared" si="17"/>
        <v>83.327084216718291</v>
      </c>
      <c r="R11" s="38">
        <v>173913.71147059242</v>
      </c>
      <c r="S11" s="39">
        <f t="shared" si="2"/>
        <v>148.09569526306481</v>
      </c>
      <c r="T11" s="40">
        <f t="shared" si="12"/>
        <v>89.496063056532492</v>
      </c>
      <c r="U11" s="38">
        <v>0</v>
      </c>
      <c r="V11" s="39">
        <f t="shared" si="3"/>
        <v>0</v>
      </c>
      <c r="W11" s="41">
        <f t="shared" si="13"/>
        <v>89.496063056532492</v>
      </c>
      <c r="X11" s="42">
        <v>0</v>
      </c>
      <c r="Y11" s="43">
        <f t="shared" si="4"/>
        <v>0</v>
      </c>
      <c r="Z11" s="44">
        <f t="shared" si="5"/>
        <v>0</v>
      </c>
      <c r="AA11" s="45">
        <f t="shared" si="6"/>
        <v>0</v>
      </c>
      <c r="AB11" s="46">
        <f t="shared" si="14"/>
        <v>89.496063056532492</v>
      </c>
      <c r="AC11" s="38">
        <f t="shared" si="7"/>
        <v>173913.71147059242</v>
      </c>
      <c r="AD11" s="39">
        <f t="shared" si="8"/>
        <v>148.09569526306481</v>
      </c>
      <c r="AE11" s="41">
        <f t="shared" si="15"/>
        <v>89.496063056532492</v>
      </c>
      <c r="AF11" s="33"/>
      <c r="AG11" s="47">
        <v>0</v>
      </c>
      <c r="AH11" s="33"/>
      <c r="AI11" s="38">
        <v>195207.03552855665</v>
      </c>
      <c r="AJ11" s="39">
        <f t="shared" si="9"/>
        <v>83.327084216718291</v>
      </c>
      <c r="AK11" s="39">
        <v>0</v>
      </c>
      <c r="AL11" s="48">
        <f t="shared" si="10"/>
        <v>0</v>
      </c>
      <c r="AM11" s="49">
        <f t="shared" si="11"/>
        <v>195207.03552855665</v>
      </c>
      <c r="AO11" s="50">
        <v>5222.6267439220301</v>
      </c>
      <c r="AQ11" s="50">
        <v>129732.07667128289</v>
      </c>
      <c r="AS11" s="51">
        <v>-388479.4</v>
      </c>
      <c r="AT11" s="52">
        <v>-522194.6</v>
      </c>
      <c r="AU11" s="52">
        <v>-267473.58459599997</v>
      </c>
      <c r="AV11" s="52">
        <v>-2803.2293260000001</v>
      </c>
      <c r="AW11" s="52">
        <v>-140387</v>
      </c>
      <c r="AX11" s="53">
        <v>-103033.47790100001</v>
      </c>
    </row>
    <row r="12" spans="1:50">
      <c r="A12" s="2">
        <v>310</v>
      </c>
      <c r="B12" s="3">
        <v>5110</v>
      </c>
      <c r="C12" s="35"/>
      <c r="D12" s="4" t="s">
        <v>277</v>
      </c>
      <c r="E12" s="21">
        <v>2136.6666666666665</v>
      </c>
      <c r="F12" s="21">
        <v>4654627</v>
      </c>
      <c r="G12" s="15">
        <v>1.7</v>
      </c>
      <c r="H12" s="21">
        <v>2738015.8823529412</v>
      </c>
      <c r="I12" s="21">
        <v>306884</v>
      </c>
      <c r="J12" s="36">
        <v>0</v>
      </c>
      <c r="K12" s="17">
        <v>1.65</v>
      </c>
      <c r="L12" s="21">
        <v>4517726.2058823528</v>
      </c>
      <c r="M12" s="21">
        <v>378657.77083333331</v>
      </c>
      <c r="N12" s="21">
        <f t="shared" si="0"/>
        <v>4896383.9767156858</v>
      </c>
      <c r="O12" s="37">
        <f t="shared" si="1"/>
        <v>2291.599365077544</v>
      </c>
      <c r="P12" s="37">
        <f t="shared" si="16"/>
        <v>2400.6516979319881</v>
      </c>
      <c r="Q12" s="37">
        <f t="shared" si="17"/>
        <v>95.45738630271164</v>
      </c>
      <c r="R12" s="38">
        <v>86213.139276960253</v>
      </c>
      <c r="S12" s="39">
        <f t="shared" si="2"/>
        <v>40.349363156143646</v>
      </c>
      <c r="T12" s="40">
        <f t="shared" si="12"/>
        <v>97.138153370708295</v>
      </c>
      <c r="U12" s="38">
        <v>0</v>
      </c>
      <c r="V12" s="39">
        <f t="shared" si="3"/>
        <v>0</v>
      </c>
      <c r="W12" s="41">
        <f t="shared" si="13"/>
        <v>97.138153370708295</v>
      </c>
      <c r="X12" s="42">
        <v>0</v>
      </c>
      <c r="Y12" s="43">
        <f t="shared" si="4"/>
        <v>0</v>
      </c>
      <c r="Z12" s="44">
        <f t="shared" si="5"/>
        <v>0</v>
      </c>
      <c r="AA12" s="45">
        <f t="shared" si="6"/>
        <v>0</v>
      </c>
      <c r="AB12" s="46">
        <f t="shared" si="14"/>
        <v>97.138153370708295</v>
      </c>
      <c r="AC12" s="38">
        <f t="shared" si="7"/>
        <v>86213.139276960253</v>
      </c>
      <c r="AD12" s="39">
        <f t="shared" si="8"/>
        <v>40.349363156143646</v>
      </c>
      <c r="AE12" s="41">
        <f t="shared" si="15"/>
        <v>97.138153370708295</v>
      </c>
      <c r="AF12" s="33"/>
      <c r="AG12" s="47">
        <v>0</v>
      </c>
      <c r="AH12" s="33"/>
      <c r="AI12" s="38">
        <v>148722.6016228238</v>
      </c>
      <c r="AJ12" s="39">
        <f t="shared" si="9"/>
        <v>95.45738630271164</v>
      </c>
      <c r="AK12" s="39">
        <v>0</v>
      </c>
      <c r="AL12" s="48">
        <f t="shared" si="10"/>
        <v>0</v>
      </c>
      <c r="AM12" s="49">
        <f t="shared" si="11"/>
        <v>148722.6016228238</v>
      </c>
      <c r="AO12" s="50">
        <v>10736.696494295784</v>
      </c>
      <c r="AQ12" s="50">
        <v>273801.58823529416</v>
      </c>
      <c r="AS12" s="51">
        <v>-864637.35</v>
      </c>
      <c r="AT12" s="52">
        <v>-945367.6</v>
      </c>
      <c r="AU12" s="52">
        <v>-484227.26327</v>
      </c>
      <c r="AV12" s="52">
        <v>-5074.8939069999997</v>
      </c>
      <c r="AW12" s="52">
        <v>-147244</v>
      </c>
      <c r="AX12" s="53">
        <v>-186529.14494100001</v>
      </c>
    </row>
    <row r="13" spans="1:50">
      <c r="A13" s="2">
        <v>311</v>
      </c>
      <c r="B13" s="3">
        <v>5111</v>
      </c>
      <c r="C13" s="35">
        <v>351</v>
      </c>
      <c r="D13" s="4" t="s">
        <v>278</v>
      </c>
      <c r="E13" s="21">
        <v>3459</v>
      </c>
      <c r="F13" s="21">
        <v>6645659.333333333</v>
      </c>
      <c r="G13" s="15">
        <v>1.64</v>
      </c>
      <c r="H13" s="21">
        <v>4052231.3008130081</v>
      </c>
      <c r="I13" s="21">
        <v>461742.66666666669</v>
      </c>
      <c r="J13" s="36">
        <v>0</v>
      </c>
      <c r="K13" s="17">
        <v>1.65</v>
      </c>
      <c r="L13" s="21">
        <v>6686181.6463414626</v>
      </c>
      <c r="M13" s="21">
        <v>566537.18333333335</v>
      </c>
      <c r="N13" s="21">
        <f t="shared" si="0"/>
        <v>7252718.8296747962</v>
      </c>
      <c r="O13" s="37">
        <f t="shared" si="1"/>
        <v>2096.7675136382759</v>
      </c>
      <c r="P13" s="37">
        <f t="shared" si="16"/>
        <v>2400.6516979319881</v>
      </c>
      <c r="Q13" s="37">
        <f t="shared" si="17"/>
        <v>87.341596260903259</v>
      </c>
      <c r="R13" s="38">
        <v>388920.09558461962</v>
      </c>
      <c r="S13" s="39">
        <f t="shared" si="2"/>
        <v>112.43714818867292</v>
      </c>
      <c r="T13" s="40">
        <f t="shared" si="12"/>
        <v>92.025205644369024</v>
      </c>
      <c r="U13" s="38">
        <v>0</v>
      </c>
      <c r="V13" s="39">
        <f t="shared" si="3"/>
        <v>0</v>
      </c>
      <c r="W13" s="41">
        <f t="shared" si="13"/>
        <v>92.025205644369024</v>
      </c>
      <c r="X13" s="42">
        <v>0</v>
      </c>
      <c r="Y13" s="43">
        <f t="shared" si="4"/>
        <v>0</v>
      </c>
      <c r="Z13" s="44">
        <f t="shared" si="5"/>
        <v>0</v>
      </c>
      <c r="AA13" s="45">
        <f t="shared" si="6"/>
        <v>0</v>
      </c>
      <c r="AB13" s="46">
        <f t="shared" si="14"/>
        <v>92.025205644369024</v>
      </c>
      <c r="AC13" s="38">
        <f t="shared" si="7"/>
        <v>388920.09558461962</v>
      </c>
      <c r="AD13" s="39">
        <f t="shared" si="8"/>
        <v>112.43714818867292</v>
      </c>
      <c r="AE13" s="41">
        <f t="shared" si="15"/>
        <v>92.025205644369024</v>
      </c>
      <c r="AF13" s="33"/>
      <c r="AG13" s="47">
        <v>0</v>
      </c>
      <c r="AH13" s="33"/>
      <c r="AI13" s="38">
        <v>109621.61838195584</v>
      </c>
      <c r="AJ13" s="39">
        <f t="shared" si="9"/>
        <v>87.341596260903259</v>
      </c>
      <c r="AK13" s="39">
        <v>0</v>
      </c>
      <c r="AL13" s="48">
        <f t="shared" si="10"/>
        <v>0</v>
      </c>
      <c r="AM13" s="49">
        <f t="shared" si="11"/>
        <v>109621.61838195584</v>
      </c>
      <c r="AO13" s="50">
        <v>22751.918263768966</v>
      </c>
      <c r="AQ13" s="50">
        <v>405223.13008130086</v>
      </c>
      <c r="AS13" s="51">
        <v>-1254780.8999999999</v>
      </c>
      <c r="AT13" s="52">
        <v>-1567471.9</v>
      </c>
      <c r="AU13" s="52">
        <v>-802875.64083699998</v>
      </c>
      <c r="AV13" s="52">
        <v>-8414.4553749999995</v>
      </c>
      <c r="AW13" s="52">
        <v>-213608</v>
      </c>
      <c r="AX13" s="53">
        <v>-309275.66070499999</v>
      </c>
    </row>
    <row r="14" spans="1:50">
      <c r="A14" s="2">
        <v>312</v>
      </c>
      <c r="B14" s="3">
        <v>5112</v>
      </c>
      <c r="C14" s="35"/>
      <c r="D14" s="4" t="s">
        <v>279</v>
      </c>
      <c r="E14" s="21">
        <v>2998.3333333333335</v>
      </c>
      <c r="F14" s="21">
        <v>5506402.333333333</v>
      </c>
      <c r="G14" s="15">
        <v>1.74</v>
      </c>
      <c r="H14" s="21">
        <v>3164599.0421455936</v>
      </c>
      <c r="I14" s="21">
        <v>454327.66666666669</v>
      </c>
      <c r="J14" s="36">
        <v>0</v>
      </c>
      <c r="K14" s="17">
        <v>1.65</v>
      </c>
      <c r="L14" s="21">
        <v>5221588.4195402293</v>
      </c>
      <c r="M14" s="21">
        <v>567043.83333333337</v>
      </c>
      <c r="N14" s="21">
        <f t="shared" si="0"/>
        <v>5788632.2528735623</v>
      </c>
      <c r="O14" s="37">
        <f t="shared" si="1"/>
        <v>1930.6166490962407</v>
      </c>
      <c r="P14" s="37">
        <f t="shared" si="16"/>
        <v>2400.6516979319881</v>
      </c>
      <c r="Q14" s="37">
        <f t="shared" si="17"/>
        <v>80.420522925476732</v>
      </c>
      <c r="R14" s="38">
        <v>521449.04926089547</v>
      </c>
      <c r="S14" s="39">
        <f t="shared" si="2"/>
        <v>173.91296806922583</v>
      </c>
      <c r="T14" s="40">
        <f t="shared" si="12"/>
        <v>87.664929443050312</v>
      </c>
      <c r="U14" s="38">
        <v>0</v>
      </c>
      <c r="V14" s="39">
        <f t="shared" si="3"/>
        <v>0</v>
      </c>
      <c r="W14" s="41">
        <f t="shared" si="13"/>
        <v>87.664929443050312</v>
      </c>
      <c r="X14" s="42">
        <v>0</v>
      </c>
      <c r="Y14" s="43">
        <f t="shared" si="4"/>
        <v>0</v>
      </c>
      <c r="Z14" s="44">
        <f t="shared" si="5"/>
        <v>0</v>
      </c>
      <c r="AA14" s="45">
        <f t="shared" si="6"/>
        <v>0</v>
      </c>
      <c r="AB14" s="46">
        <f t="shared" si="14"/>
        <v>87.664929443050312</v>
      </c>
      <c r="AC14" s="38">
        <f t="shared" si="7"/>
        <v>521449.04926089547</v>
      </c>
      <c r="AD14" s="39">
        <f t="shared" si="8"/>
        <v>173.91296806922583</v>
      </c>
      <c r="AE14" s="41">
        <f t="shared" si="15"/>
        <v>87.664929443050312</v>
      </c>
      <c r="AF14" s="33"/>
      <c r="AG14" s="47">
        <v>0</v>
      </c>
      <c r="AH14" s="33"/>
      <c r="AI14" s="38">
        <v>140515.82029033924</v>
      </c>
      <c r="AJ14" s="39">
        <f t="shared" si="9"/>
        <v>80.420522925476732</v>
      </c>
      <c r="AK14" s="39">
        <v>0</v>
      </c>
      <c r="AL14" s="48">
        <f t="shared" si="10"/>
        <v>0</v>
      </c>
      <c r="AM14" s="49">
        <f t="shared" si="11"/>
        <v>140515.82029033924</v>
      </c>
      <c r="AO14" s="50">
        <v>15967.037324216863</v>
      </c>
      <c r="AQ14" s="50">
        <v>316459.90421455936</v>
      </c>
      <c r="AS14" s="51">
        <v>-1013564.7</v>
      </c>
      <c r="AT14" s="52">
        <v>-1326356.55</v>
      </c>
      <c r="AU14" s="52">
        <v>-679373.80713299999</v>
      </c>
      <c r="AV14" s="52">
        <v>-7120.1071400000001</v>
      </c>
      <c r="AW14" s="52">
        <v>-265942</v>
      </c>
      <c r="AX14" s="53">
        <v>-261701.529328</v>
      </c>
    </row>
    <row r="15" spans="1:50">
      <c r="A15" s="2">
        <v>321</v>
      </c>
      <c r="B15" s="3">
        <v>4101</v>
      </c>
      <c r="C15" s="35"/>
      <c r="D15" s="4" t="s">
        <v>185</v>
      </c>
      <c r="E15" s="21">
        <v>4199</v>
      </c>
      <c r="F15" s="21">
        <v>6227815.333333333</v>
      </c>
      <c r="G15" s="15">
        <v>1.29</v>
      </c>
      <c r="H15" s="21">
        <v>4827763.8242894048</v>
      </c>
      <c r="I15" s="21">
        <v>680260.66666666663</v>
      </c>
      <c r="J15" s="36">
        <v>0</v>
      </c>
      <c r="K15" s="17">
        <v>1.65</v>
      </c>
      <c r="L15" s="21">
        <v>7965810.3100775182</v>
      </c>
      <c r="M15" s="21">
        <v>831394.26375000004</v>
      </c>
      <c r="N15" s="21">
        <f t="shared" si="0"/>
        <v>8797204.5738275182</v>
      </c>
      <c r="O15" s="37">
        <f t="shared" si="1"/>
        <v>2095.0713440884779</v>
      </c>
      <c r="P15" s="37">
        <f t="shared" si="16"/>
        <v>2400.6516979319881</v>
      </c>
      <c r="Q15" s="37">
        <f t="shared" si="17"/>
        <v>87.270941715253869</v>
      </c>
      <c r="R15" s="38">
        <v>474758.80514188996</v>
      </c>
      <c r="S15" s="39">
        <f t="shared" si="2"/>
        <v>113.06473092209811</v>
      </c>
      <c r="T15" s="40">
        <f t="shared" si="12"/>
        <v>91.980693280609913</v>
      </c>
      <c r="U15" s="38">
        <v>0</v>
      </c>
      <c r="V15" s="39">
        <f t="shared" si="3"/>
        <v>0</v>
      </c>
      <c r="W15" s="41">
        <f t="shared" si="13"/>
        <v>91.980693280609913</v>
      </c>
      <c r="X15" s="42">
        <v>0</v>
      </c>
      <c r="Y15" s="43">
        <f t="shared" si="4"/>
        <v>0</v>
      </c>
      <c r="Z15" s="44">
        <f t="shared" si="5"/>
        <v>0</v>
      </c>
      <c r="AA15" s="45">
        <f t="shared" si="6"/>
        <v>0</v>
      </c>
      <c r="AB15" s="46">
        <f t="shared" si="14"/>
        <v>91.980693280609913</v>
      </c>
      <c r="AC15" s="38">
        <f t="shared" si="7"/>
        <v>474758.80514188996</v>
      </c>
      <c r="AD15" s="39">
        <f t="shared" si="8"/>
        <v>113.06473092209811</v>
      </c>
      <c r="AE15" s="41">
        <f t="shared" si="15"/>
        <v>91.980693280609913</v>
      </c>
      <c r="AF15" s="33"/>
      <c r="AG15" s="47">
        <v>0</v>
      </c>
      <c r="AH15" s="33"/>
      <c r="AI15" s="38">
        <v>0</v>
      </c>
      <c r="AJ15" s="39">
        <f t="shared" si="9"/>
        <v>87.270941715253869</v>
      </c>
      <c r="AK15" s="39">
        <v>0</v>
      </c>
      <c r="AL15" s="48">
        <f t="shared" si="10"/>
        <v>0</v>
      </c>
      <c r="AM15" s="49">
        <f t="shared" si="11"/>
        <v>0</v>
      </c>
      <c r="AO15" s="50">
        <v>50172.249380929519</v>
      </c>
      <c r="AQ15" s="50">
        <v>482776.38242894056</v>
      </c>
      <c r="AS15" s="51">
        <v>-1606767.6</v>
      </c>
      <c r="AT15" s="52">
        <v>-1871197.35</v>
      </c>
      <c r="AU15" s="52">
        <v>-958447.01147000003</v>
      </c>
      <c r="AV15" s="52">
        <v>-10044.905085</v>
      </c>
      <c r="AW15" s="52">
        <v>-281581</v>
      </c>
      <c r="AX15" s="53">
        <v>-369203.29581099999</v>
      </c>
    </row>
    <row r="16" spans="1:50">
      <c r="A16" s="2">
        <v>322</v>
      </c>
      <c r="B16" s="3">
        <v>4102</v>
      </c>
      <c r="C16" s="35"/>
      <c r="D16" s="4" t="s">
        <v>186</v>
      </c>
      <c r="E16" s="21">
        <v>457.33333333333331</v>
      </c>
      <c r="F16" s="21">
        <v>598975.66666666663</v>
      </c>
      <c r="G16" s="15">
        <v>1.6499999999999997</v>
      </c>
      <c r="H16" s="21">
        <v>363015.55555555556</v>
      </c>
      <c r="I16" s="21">
        <v>53450.333333333336</v>
      </c>
      <c r="J16" s="36">
        <v>0</v>
      </c>
      <c r="K16" s="17">
        <v>1.65</v>
      </c>
      <c r="L16" s="21">
        <v>598975.66666666663</v>
      </c>
      <c r="M16" s="21">
        <v>67328.770833333328</v>
      </c>
      <c r="N16" s="21">
        <f t="shared" si="0"/>
        <v>666304.4375</v>
      </c>
      <c r="O16" s="37">
        <f t="shared" si="1"/>
        <v>1456.9339012390672</v>
      </c>
      <c r="P16" s="37">
        <f t="shared" si="16"/>
        <v>2400.6516979319881</v>
      </c>
      <c r="Q16" s="37">
        <f t="shared" si="17"/>
        <v>60.689099651320724</v>
      </c>
      <c r="R16" s="38">
        <v>159689.63410439779</v>
      </c>
      <c r="S16" s="39">
        <f t="shared" si="2"/>
        <v>349.17558477637999</v>
      </c>
      <c r="T16" s="40">
        <f t="shared" si="12"/>
        <v>75.234132780332033</v>
      </c>
      <c r="U16" s="38">
        <v>118198</v>
      </c>
      <c r="V16" s="39">
        <f t="shared" si="3"/>
        <v>258.45043731778429</v>
      </c>
      <c r="W16" s="41">
        <f t="shared" si="13"/>
        <v>85.999977635727888</v>
      </c>
      <c r="X16" s="42">
        <v>0</v>
      </c>
      <c r="Y16" s="43">
        <f t="shared" si="4"/>
        <v>0</v>
      </c>
      <c r="Z16" s="44">
        <f t="shared" si="5"/>
        <v>118198</v>
      </c>
      <c r="AA16" s="45">
        <f t="shared" si="6"/>
        <v>258.45043731778429</v>
      </c>
      <c r="AB16" s="46">
        <f t="shared" si="14"/>
        <v>85.999977635727888</v>
      </c>
      <c r="AC16" s="38">
        <f t="shared" si="7"/>
        <v>277887.63410439779</v>
      </c>
      <c r="AD16" s="39">
        <f t="shared" si="8"/>
        <v>607.62602209416423</v>
      </c>
      <c r="AE16" s="41">
        <f t="shared" si="15"/>
        <v>85.999977635727888</v>
      </c>
      <c r="AF16" s="33"/>
      <c r="AG16" s="47">
        <v>0</v>
      </c>
      <c r="AH16" s="33"/>
      <c r="AI16" s="38">
        <v>58701.95263272259</v>
      </c>
      <c r="AJ16" s="39">
        <f t="shared" si="9"/>
        <v>60.689099651320724</v>
      </c>
      <c r="AK16" s="39">
        <v>0</v>
      </c>
      <c r="AL16" s="48">
        <f t="shared" si="10"/>
        <v>0</v>
      </c>
      <c r="AM16" s="49">
        <f t="shared" si="11"/>
        <v>58701.95263272259</v>
      </c>
      <c r="AO16" s="50">
        <v>2721.9241428977757</v>
      </c>
      <c r="AQ16" s="50">
        <v>36301.555555555555</v>
      </c>
      <c r="AS16" s="51">
        <v>-137101.20000000001</v>
      </c>
      <c r="AT16" s="52">
        <v>-204259.8</v>
      </c>
      <c r="AU16" s="52">
        <v>-104624.021186</v>
      </c>
      <c r="AV16" s="52">
        <v>-1096.5012670000001</v>
      </c>
      <c r="AW16" s="52">
        <v>-17786</v>
      </c>
      <c r="AX16" s="53">
        <v>-40302.210743000003</v>
      </c>
    </row>
    <row r="17" spans="1:50">
      <c r="A17" s="2">
        <v>323</v>
      </c>
      <c r="B17" s="3">
        <v>4103</v>
      </c>
      <c r="C17" s="35"/>
      <c r="D17" s="4" t="s">
        <v>187</v>
      </c>
      <c r="E17" s="21">
        <v>673.33333333333337</v>
      </c>
      <c r="F17" s="21">
        <v>1207129.6666666667</v>
      </c>
      <c r="G17" s="15">
        <v>1.6666666666666667</v>
      </c>
      <c r="H17" s="21">
        <v>724967.00980392157</v>
      </c>
      <c r="I17" s="21">
        <v>195524.66666666666</v>
      </c>
      <c r="J17" s="36">
        <v>0</v>
      </c>
      <c r="K17" s="17">
        <v>1.65</v>
      </c>
      <c r="L17" s="21">
        <v>1196195.5661764704</v>
      </c>
      <c r="M17" s="21">
        <v>161137.29583333334</v>
      </c>
      <c r="N17" s="21">
        <f t="shared" si="0"/>
        <v>1357332.8620098038</v>
      </c>
      <c r="O17" s="37">
        <f t="shared" si="1"/>
        <v>2015.8408841729758</v>
      </c>
      <c r="P17" s="37">
        <f t="shared" si="16"/>
        <v>2400.6516979319881</v>
      </c>
      <c r="Q17" s="37">
        <f t="shared" si="17"/>
        <v>83.970568738042971</v>
      </c>
      <c r="R17" s="38">
        <v>95869.200734494865</v>
      </c>
      <c r="S17" s="39">
        <f t="shared" si="2"/>
        <v>142.38000109083396</v>
      </c>
      <c r="T17" s="40">
        <f t="shared" si="12"/>
        <v>89.901458304967065</v>
      </c>
      <c r="U17" s="38">
        <v>0</v>
      </c>
      <c r="V17" s="39">
        <f t="shared" si="3"/>
        <v>0</v>
      </c>
      <c r="W17" s="41">
        <f t="shared" si="13"/>
        <v>89.901458304967065</v>
      </c>
      <c r="X17" s="42">
        <v>0</v>
      </c>
      <c r="Y17" s="43">
        <f t="shared" si="4"/>
        <v>0</v>
      </c>
      <c r="Z17" s="44">
        <f t="shared" si="5"/>
        <v>0</v>
      </c>
      <c r="AA17" s="45">
        <f t="shared" si="6"/>
        <v>0</v>
      </c>
      <c r="AB17" s="46">
        <f t="shared" si="14"/>
        <v>89.901458304967065</v>
      </c>
      <c r="AC17" s="38">
        <f t="shared" si="7"/>
        <v>95869.200734494865</v>
      </c>
      <c r="AD17" s="39">
        <f t="shared" si="8"/>
        <v>142.38000109083396</v>
      </c>
      <c r="AE17" s="41">
        <f t="shared" si="15"/>
        <v>89.901458304967065</v>
      </c>
      <c r="AF17" s="33"/>
      <c r="AG17" s="47">
        <v>0</v>
      </c>
      <c r="AH17" s="33"/>
      <c r="AI17" s="38">
        <v>22613.389760804541</v>
      </c>
      <c r="AJ17" s="39">
        <f t="shared" si="9"/>
        <v>83.970568738042971</v>
      </c>
      <c r="AK17" s="39">
        <v>0</v>
      </c>
      <c r="AL17" s="48">
        <f t="shared" si="10"/>
        <v>0</v>
      </c>
      <c r="AM17" s="49">
        <f t="shared" si="11"/>
        <v>22613.389760804541</v>
      </c>
      <c r="AO17" s="50">
        <v>5202.7326047659153</v>
      </c>
      <c r="AQ17" s="50">
        <v>72496.700980392154</v>
      </c>
      <c r="AS17" s="51">
        <v>-228854.39999999999</v>
      </c>
      <c r="AT17" s="52">
        <v>-300173.09999999998</v>
      </c>
      <c r="AU17" s="52">
        <v>-153751.822438</v>
      </c>
      <c r="AV17" s="52">
        <v>-1611.3801229999999</v>
      </c>
      <c r="AW17" s="52">
        <v>-54810</v>
      </c>
      <c r="AX17" s="53">
        <v>-59226.727093000001</v>
      </c>
    </row>
    <row r="18" spans="1:50">
      <c r="A18" s="2">
        <v>324</v>
      </c>
      <c r="B18" s="3">
        <v>4104</v>
      </c>
      <c r="C18" s="35"/>
      <c r="D18" s="4" t="s">
        <v>188</v>
      </c>
      <c r="E18" s="21">
        <v>656.66666666666663</v>
      </c>
      <c r="F18" s="21">
        <v>1624747</v>
      </c>
      <c r="G18" s="15">
        <v>1.5</v>
      </c>
      <c r="H18" s="21">
        <v>1083164.6666666667</v>
      </c>
      <c r="I18" s="21">
        <v>115359.66666666667</v>
      </c>
      <c r="J18" s="36">
        <v>0</v>
      </c>
      <c r="K18" s="17">
        <v>1.65</v>
      </c>
      <c r="L18" s="21">
        <v>1787221.6999999995</v>
      </c>
      <c r="M18" s="21">
        <v>141297.35833333334</v>
      </c>
      <c r="N18" s="21">
        <f t="shared" si="0"/>
        <v>1928519.0583333329</v>
      </c>
      <c r="O18" s="37">
        <f t="shared" si="1"/>
        <v>2936.8310532994919</v>
      </c>
      <c r="P18" s="37">
        <f t="shared" si="16"/>
        <v>2400.6516979319881</v>
      </c>
      <c r="Q18" s="37">
        <f t="shared" si="17"/>
        <v>122.33474167991086</v>
      </c>
      <c r="R18" s="38">
        <v>-130273.71070912492</v>
      </c>
      <c r="S18" s="39">
        <f t="shared" si="2"/>
        <v>-198.38636148597703</v>
      </c>
      <c r="T18" s="40">
        <f t="shared" si="12"/>
        <v>114.07088725834382</v>
      </c>
      <c r="U18" s="38">
        <v>0</v>
      </c>
      <c r="V18" s="39">
        <f t="shared" si="3"/>
        <v>0</v>
      </c>
      <c r="W18" s="41">
        <f t="shared" si="13"/>
        <v>114.07088725834382</v>
      </c>
      <c r="X18" s="42">
        <v>0</v>
      </c>
      <c r="Y18" s="43">
        <f t="shared" si="4"/>
        <v>0</v>
      </c>
      <c r="Z18" s="44">
        <f t="shared" si="5"/>
        <v>0</v>
      </c>
      <c r="AA18" s="45">
        <f t="shared" si="6"/>
        <v>0</v>
      </c>
      <c r="AB18" s="46">
        <f t="shared" si="14"/>
        <v>114.07088725834382</v>
      </c>
      <c r="AC18" s="38">
        <f t="shared" si="7"/>
        <v>-130273.71070912492</v>
      </c>
      <c r="AD18" s="39">
        <f t="shared" si="8"/>
        <v>-198.38636148597703</v>
      </c>
      <c r="AE18" s="41">
        <f t="shared" si="15"/>
        <v>114.07088725834382</v>
      </c>
      <c r="AF18" s="33"/>
      <c r="AG18" s="47">
        <v>0</v>
      </c>
      <c r="AH18" s="33"/>
      <c r="AI18" s="38">
        <v>17189.477915768523</v>
      </c>
      <c r="AJ18" s="39">
        <f t="shared" si="9"/>
        <v>122.33474167991086</v>
      </c>
      <c r="AK18" s="39">
        <v>0</v>
      </c>
      <c r="AL18" s="48">
        <f t="shared" si="10"/>
        <v>0</v>
      </c>
      <c r="AM18" s="49">
        <f t="shared" si="11"/>
        <v>17189.477915768523</v>
      </c>
      <c r="AO18" s="50">
        <v>2943.6890850516602</v>
      </c>
      <c r="AQ18" s="50">
        <v>108316.46666666666</v>
      </c>
      <c r="AS18" s="51">
        <v>-170830.1</v>
      </c>
      <c r="AT18" s="52">
        <v>-290404.15000000002</v>
      </c>
      <c r="AU18" s="52">
        <v>-148748.06490299999</v>
      </c>
      <c r="AV18" s="52">
        <v>-1558.938758</v>
      </c>
      <c r="AW18" s="52">
        <v>-46380</v>
      </c>
      <c r="AX18" s="53">
        <v>-57299.230057000001</v>
      </c>
    </row>
    <row r="19" spans="1:50">
      <c r="A19" s="2">
        <v>325</v>
      </c>
      <c r="B19" s="3">
        <v>4105</v>
      </c>
      <c r="C19" s="35"/>
      <c r="D19" s="4" t="s">
        <v>189</v>
      </c>
      <c r="E19" s="21">
        <v>197.66666666666666</v>
      </c>
      <c r="F19" s="21">
        <v>259445</v>
      </c>
      <c r="G19" s="15">
        <v>1.4666666666666668</v>
      </c>
      <c r="H19" s="21">
        <v>176970.9226190476</v>
      </c>
      <c r="I19" s="21">
        <v>27649.666666666668</v>
      </c>
      <c r="J19" s="36">
        <v>0</v>
      </c>
      <c r="K19" s="17">
        <v>1.65</v>
      </c>
      <c r="L19" s="21">
        <v>292002.02232142858</v>
      </c>
      <c r="M19" s="21">
        <v>28470.912499999995</v>
      </c>
      <c r="N19" s="21">
        <f t="shared" si="0"/>
        <v>320472.93482142856</v>
      </c>
      <c r="O19" s="37">
        <f t="shared" si="1"/>
        <v>1621.2796028065527</v>
      </c>
      <c r="P19" s="37">
        <f t="shared" si="16"/>
        <v>2400.6516979319881</v>
      </c>
      <c r="Q19" s="37">
        <f t="shared" si="17"/>
        <v>67.534978281238551</v>
      </c>
      <c r="R19" s="38">
        <v>57000.677130490447</v>
      </c>
      <c r="S19" s="39">
        <f t="shared" si="2"/>
        <v>288.36767519641035</v>
      </c>
      <c r="T19" s="40">
        <f t="shared" si="12"/>
        <v>79.547036317180243</v>
      </c>
      <c r="U19" s="38">
        <v>30621</v>
      </c>
      <c r="V19" s="39">
        <f t="shared" si="3"/>
        <v>154.91231028667792</v>
      </c>
      <c r="W19" s="41">
        <f t="shared" si="13"/>
        <v>85.999963679367994</v>
      </c>
      <c r="X19" s="42">
        <v>0</v>
      </c>
      <c r="Y19" s="43">
        <f t="shared" si="4"/>
        <v>0</v>
      </c>
      <c r="Z19" s="44">
        <f t="shared" si="5"/>
        <v>30621</v>
      </c>
      <c r="AA19" s="45">
        <f t="shared" si="6"/>
        <v>154.91231028667792</v>
      </c>
      <c r="AB19" s="46">
        <f t="shared" si="14"/>
        <v>85.999963679367994</v>
      </c>
      <c r="AC19" s="38">
        <f t="shared" si="7"/>
        <v>87621.677130490454</v>
      </c>
      <c r="AD19" s="39">
        <f t="shared" si="8"/>
        <v>443.27998548308824</v>
      </c>
      <c r="AE19" s="41">
        <f t="shared" si="15"/>
        <v>85.999963679367994</v>
      </c>
      <c r="AF19" s="33"/>
      <c r="AG19" s="47">
        <v>0</v>
      </c>
      <c r="AH19" s="33"/>
      <c r="AI19" s="38">
        <v>39227.697775062494</v>
      </c>
      <c r="AJ19" s="39">
        <f t="shared" si="9"/>
        <v>67.534978281238551</v>
      </c>
      <c r="AK19" s="39">
        <v>0</v>
      </c>
      <c r="AL19" s="48">
        <f t="shared" si="10"/>
        <v>0</v>
      </c>
      <c r="AM19" s="49">
        <f t="shared" si="11"/>
        <v>39227.697775062494</v>
      </c>
      <c r="AO19" s="50">
        <v>758.32885172209944</v>
      </c>
      <c r="AQ19" s="50">
        <v>17697.092261904763</v>
      </c>
      <c r="AS19" s="51">
        <v>-64090.7</v>
      </c>
      <c r="AT19" s="52">
        <v>-89252.65</v>
      </c>
      <c r="AU19" s="52">
        <v>-45716.148388000001</v>
      </c>
      <c r="AV19" s="52">
        <v>-479.12338</v>
      </c>
      <c r="AW19" s="52">
        <v>-7772</v>
      </c>
      <c r="AX19" s="53">
        <v>-17610.313825000001</v>
      </c>
    </row>
    <row r="20" spans="1:50">
      <c r="A20" s="2">
        <v>326</v>
      </c>
      <c r="B20" s="3">
        <v>4106</v>
      </c>
      <c r="C20" s="35"/>
      <c r="D20" s="4" t="s">
        <v>190</v>
      </c>
      <c r="E20" s="21">
        <v>727.33333333333337</v>
      </c>
      <c r="F20" s="21">
        <v>1048792</v>
      </c>
      <c r="G20" s="15">
        <v>1.84</v>
      </c>
      <c r="H20" s="21">
        <v>569995.65217391297</v>
      </c>
      <c r="I20" s="21">
        <v>106962</v>
      </c>
      <c r="J20" s="36">
        <v>0</v>
      </c>
      <c r="K20" s="17">
        <v>1.65</v>
      </c>
      <c r="L20" s="21">
        <v>940492.82608695643</v>
      </c>
      <c r="M20" s="21">
        <v>109391.26666666666</v>
      </c>
      <c r="N20" s="21">
        <f t="shared" si="0"/>
        <v>1049884.0927536231</v>
      </c>
      <c r="O20" s="37">
        <f t="shared" si="1"/>
        <v>1443.4703383413701</v>
      </c>
      <c r="P20" s="37">
        <f t="shared" si="16"/>
        <v>2400.6516979319881</v>
      </c>
      <c r="Q20" s="37">
        <f t="shared" si="17"/>
        <v>60.12827015201038</v>
      </c>
      <c r="R20" s="38">
        <v>257590.26628396276</v>
      </c>
      <c r="S20" s="39">
        <f t="shared" si="2"/>
        <v>354.15710304852809</v>
      </c>
      <c r="T20" s="40">
        <f t="shared" si="12"/>
        <v>74.880810195766529</v>
      </c>
      <c r="U20" s="38">
        <v>194149</v>
      </c>
      <c r="V20" s="39">
        <f t="shared" si="3"/>
        <v>266.93263061411545</v>
      </c>
      <c r="W20" s="41">
        <f t="shared" si="13"/>
        <v>85.999983828662181</v>
      </c>
      <c r="X20" s="42">
        <v>0</v>
      </c>
      <c r="Y20" s="43">
        <f t="shared" si="4"/>
        <v>0</v>
      </c>
      <c r="Z20" s="44">
        <f t="shared" si="5"/>
        <v>194149</v>
      </c>
      <c r="AA20" s="45">
        <f t="shared" si="6"/>
        <v>266.93263061411545</v>
      </c>
      <c r="AB20" s="46">
        <f t="shared" si="14"/>
        <v>85.999983828662181</v>
      </c>
      <c r="AC20" s="38">
        <f t="shared" si="7"/>
        <v>451739.26628396276</v>
      </c>
      <c r="AD20" s="39">
        <f t="shared" si="8"/>
        <v>621.08973366264354</v>
      </c>
      <c r="AE20" s="41">
        <f t="shared" si="15"/>
        <v>85.999983828662181</v>
      </c>
      <c r="AF20" s="33"/>
      <c r="AG20" s="47">
        <v>0</v>
      </c>
      <c r="AH20" s="33"/>
      <c r="AI20" s="38">
        <v>89228.25972761774</v>
      </c>
      <c r="AJ20" s="39">
        <f t="shared" si="9"/>
        <v>60.12827015201038</v>
      </c>
      <c r="AK20" s="39">
        <v>0</v>
      </c>
      <c r="AL20" s="48">
        <f t="shared" si="10"/>
        <v>0</v>
      </c>
      <c r="AM20" s="49">
        <f t="shared" si="11"/>
        <v>89228.25972761774</v>
      </c>
      <c r="AO20" s="50">
        <v>3023.090172516926</v>
      </c>
      <c r="AQ20" s="50">
        <v>56999.565217391297</v>
      </c>
      <c r="AS20" s="51">
        <v>-257394.55</v>
      </c>
      <c r="AT20" s="52">
        <v>-321487.15000000002</v>
      </c>
      <c r="AU20" s="52">
        <v>-164669.11160500001</v>
      </c>
      <c r="AV20" s="52">
        <v>-1725.797646</v>
      </c>
      <c r="AW20" s="52">
        <v>-27994</v>
      </c>
      <c r="AX20" s="53">
        <v>-63432.175170000002</v>
      </c>
    </row>
    <row r="21" spans="1:50">
      <c r="A21" s="2">
        <v>329</v>
      </c>
      <c r="B21" s="3">
        <v>4109</v>
      </c>
      <c r="C21" s="35"/>
      <c r="D21" s="4" t="s">
        <v>191</v>
      </c>
      <c r="E21" s="21">
        <v>14859</v>
      </c>
      <c r="F21" s="21">
        <v>30300999</v>
      </c>
      <c r="G21" s="15">
        <v>1.4302955941241633</v>
      </c>
      <c r="H21" s="21">
        <v>21168703.030428987</v>
      </c>
      <c r="I21" s="21">
        <v>2596105.6666666665</v>
      </c>
      <c r="J21" s="36">
        <v>5483000</v>
      </c>
      <c r="K21" s="17">
        <v>1.65</v>
      </c>
      <c r="L21" s="21">
        <v>28597879.025166553</v>
      </c>
      <c r="M21" s="21">
        <v>3236515.9862500001</v>
      </c>
      <c r="N21" s="21">
        <f t="shared" si="0"/>
        <v>31834395.011416554</v>
      </c>
      <c r="O21" s="37">
        <f t="shared" si="1"/>
        <v>2142.4318602474295</v>
      </c>
      <c r="P21" s="37">
        <f t="shared" si="16"/>
        <v>2400.6516979319881</v>
      </c>
      <c r="Q21" s="37">
        <f t="shared" si="17"/>
        <v>89.243760854313066</v>
      </c>
      <c r="R21" s="38">
        <v>1419648.770217286</v>
      </c>
      <c r="S21" s="39">
        <f t="shared" si="2"/>
        <v>95.541339943285948</v>
      </c>
      <c r="T21" s="40">
        <f t="shared" si="12"/>
        <v>93.223569338217203</v>
      </c>
      <c r="U21" s="38">
        <v>0</v>
      </c>
      <c r="V21" s="39">
        <f t="shared" si="3"/>
        <v>0</v>
      </c>
      <c r="W21" s="41">
        <f t="shared" si="13"/>
        <v>93.223569338217203</v>
      </c>
      <c r="X21" s="42">
        <v>0</v>
      </c>
      <c r="Y21" s="43">
        <f t="shared" si="4"/>
        <v>0</v>
      </c>
      <c r="Z21" s="44">
        <f t="shared" si="5"/>
        <v>0</v>
      </c>
      <c r="AA21" s="45">
        <f t="shared" si="6"/>
        <v>0</v>
      </c>
      <c r="AB21" s="46">
        <f t="shared" si="14"/>
        <v>93.223569338217203</v>
      </c>
      <c r="AC21" s="38">
        <f t="shared" si="7"/>
        <v>1419648.770217286</v>
      </c>
      <c r="AD21" s="39">
        <f t="shared" si="8"/>
        <v>95.541339943285948</v>
      </c>
      <c r="AE21" s="41">
        <f t="shared" si="15"/>
        <v>93.223569338217203</v>
      </c>
      <c r="AF21" s="33"/>
      <c r="AG21" s="47">
        <v>0</v>
      </c>
      <c r="AH21" s="33"/>
      <c r="AI21" s="38">
        <v>0</v>
      </c>
      <c r="AJ21" s="39">
        <f t="shared" si="9"/>
        <v>89.243760854313066</v>
      </c>
      <c r="AK21" s="39">
        <v>0</v>
      </c>
      <c r="AL21" s="48">
        <f t="shared" si="10"/>
        <v>0</v>
      </c>
      <c r="AM21" s="49">
        <f t="shared" si="11"/>
        <v>0</v>
      </c>
      <c r="AO21" s="50">
        <v>233997.97591476387</v>
      </c>
      <c r="AQ21" s="50">
        <v>2116870.3030428984</v>
      </c>
      <c r="AS21" s="51">
        <v>-5191817.55</v>
      </c>
      <c r="AT21" s="52">
        <v>-6668194.25</v>
      </c>
      <c r="AU21" s="52">
        <v>-3415519.4046609998</v>
      </c>
      <c r="AV21" s="52">
        <v>-35795.998970000001</v>
      </c>
      <c r="AW21" s="52">
        <v>-1612358</v>
      </c>
      <c r="AX21" s="53">
        <v>-1315691.95377</v>
      </c>
    </row>
    <row r="22" spans="1:50">
      <c r="A22" s="2">
        <v>331</v>
      </c>
      <c r="B22" s="3">
        <v>4111</v>
      </c>
      <c r="C22" s="35"/>
      <c r="D22" s="4" t="s">
        <v>192</v>
      </c>
      <c r="E22" s="21">
        <v>2461</v>
      </c>
      <c r="F22" s="21">
        <v>3957910.6666666665</v>
      </c>
      <c r="G22" s="15">
        <v>1.5</v>
      </c>
      <c r="H22" s="21">
        <v>2638607.1111111115</v>
      </c>
      <c r="I22" s="21">
        <v>339133</v>
      </c>
      <c r="J22" s="36">
        <v>0</v>
      </c>
      <c r="K22" s="17">
        <v>1.65</v>
      </c>
      <c r="L22" s="21">
        <v>4353701.7333333334</v>
      </c>
      <c r="M22" s="21">
        <v>416617.7041666666</v>
      </c>
      <c r="N22" s="21">
        <f t="shared" si="0"/>
        <v>4770319.4375</v>
      </c>
      <c r="O22" s="37">
        <f t="shared" si="1"/>
        <v>1938.3662891101178</v>
      </c>
      <c r="P22" s="37">
        <f t="shared" si="16"/>
        <v>2400.6516979319881</v>
      </c>
      <c r="Q22" s="37">
        <f t="shared" si="17"/>
        <v>80.743336935545443</v>
      </c>
      <c r="R22" s="38">
        <v>420943.22471092851</v>
      </c>
      <c r="S22" s="39">
        <f t="shared" si="2"/>
        <v>171.04560126409123</v>
      </c>
      <c r="T22" s="40">
        <f t="shared" si="12"/>
        <v>87.868302269393595</v>
      </c>
      <c r="U22" s="38">
        <v>0</v>
      </c>
      <c r="V22" s="39">
        <f t="shared" si="3"/>
        <v>0</v>
      </c>
      <c r="W22" s="41">
        <f t="shared" si="13"/>
        <v>87.868302269393595</v>
      </c>
      <c r="X22" s="42">
        <v>0</v>
      </c>
      <c r="Y22" s="43">
        <f t="shared" si="4"/>
        <v>0</v>
      </c>
      <c r="Z22" s="44">
        <f t="shared" si="5"/>
        <v>0</v>
      </c>
      <c r="AA22" s="45">
        <f t="shared" si="6"/>
        <v>0</v>
      </c>
      <c r="AB22" s="46">
        <f t="shared" si="14"/>
        <v>87.868302269393595</v>
      </c>
      <c r="AC22" s="38">
        <f t="shared" si="7"/>
        <v>420943.22471092851</v>
      </c>
      <c r="AD22" s="39">
        <f t="shared" si="8"/>
        <v>171.04560126409123</v>
      </c>
      <c r="AE22" s="41">
        <f t="shared" si="15"/>
        <v>87.868302269393595</v>
      </c>
      <c r="AF22" s="33"/>
      <c r="AG22" s="47">
        <v>0</v>
      </c>
      <c r="AH22" s="33"/>
      <c r="AI22" s="38">
        <v>0</v>
      </c>
      <c r="AJ22" s="39">
        <f t="shared" si="9"/>
        <v>80.743336935545443</v>
      </c>
      <c r="AK22" s="39">
        <v>0</v>
      </c>
      <c r="AL22" s="48">
        <f t="shared" si="10"/>
        <v>0</v>
      </c>
      <c r="AM22" s="49">
        <f t="shared" si="11"/>
        <v>0</v>
      </c>
      <c r="AO22" s="50">
        <v>33220.423908715151</v>
      </c>
      <c r="AQ22" s="50">
        <v>263860.7111111111</v>
      </c>
      <c r="AS22" s="51">
        <v>-942777.65</v>
      </c>
      <c r="AT22" s="52">
        <v>-1093233.95</v>
      </c>
      <c r="AU22" s="52">
        <v>-559965.95686699997</v>
      </c>
      <c r="AV22" s="52">
        <v>-5868.6654769999996</v>
      </c>
      <c r="AW22" s="52">
        <v>-191429</v>
      </c>
      <c r="AX22" s="53">
        <v>-215704.44097900001</v>
      </c>
    </row>
    <row r="23" spans="1:50">
      <c r="A23" s="2">
        <v>332</v>
      </c>
      <c r="B23" s="3">
        <v>4112</v>
      </c>
      <c r="C23" s="35"/>
      <c r="D23" s="4" t="s">
        <v>381</v>
      </c>
      <c r="E23" s="21">
        <v>3112.6666666666665</v>
      </c>
      <c r="F23" s="21">
        <v>5022579.333333333</v>
      </c>
      <c r="G23" s="15">
        <v>1.4328721394470143</v>
      </c>
      <c r="H23" s="21">
        <v>3508097.3168661403</v>
      </c>
      <c r="I23" s="21">
        <v>463687</v>
      </c>
      <c r="J23" s="36">
        <v>0</v>
      </c>
      <c r="K23" s="17">
        <v>1.65</v>
      </c>
      <c r="L23" s="21">
        <v>5788360.572829132</v>
      </c>
      <c r="M23" s="21">
        <v>558971.02500000002</v>
      </c>
      <c r="N23" s="21">
        <f t="shared" si="0"/>
        <v>6347331.5978291323</v>
      </c>
      <c r="O23" s="37">
        <f t="shared" si="1"/>
        <v>2039.1941308082457</v>
      </c>
      <c r="P23" s="37">
        <f t="shared" si="16"/>
        <v>2400.6516979319881</v>
      </c>
      <c r="Q23" s="37">
        <f t="shared" si="17"/>
        <v>84.943356529599214</v>
      </c>
      <c r="R23" s="38">
        <v>416285.86062218377</v>
      </c>
      <c r="S23" s="39">
        <f t="shared" si="2"/>
        <v>133.73929983578404</v>
      </c>
      <c r="T23" s="40">
        <f t="shared" si="12"/>
        <v>90.514314613647471</v>
      </c>
      <c r="U23" s="38">
        <v>0</v>
      </c>
      <c r="V23" s="39">
        <f t="shared" si="3"/>
        <v>0</v>
      </c>
      <c r="W23" s="41">
        <f t="shared" si="13"/>
        <v>90.514314613647471</v>
      </c>
      <c r="X23" s="42">
        <v>0</v>
      </c>
      <c r="Y23" s="43">
        <f t="shared" si="4"/>
        <v>0</v>
      </c>
      <c r="Z23" s="44">
        <f t="shared" si="5"/>
        <v>0</v>
      </c>
      <c r="AA23" s="45">
        <f t="shared" si="6"/>
        <v>0</v>
      </c>
      <c r="AB23" s="46">
        <f t="shared" si="14"/>
        <v>90.514314613647471</v>
      </c>
      <c r="AC23" s="38">
        <f t="shared" si="7"/>
        <v>416285.86062218377</v>
      </c>
      <c r="AD23" s="39">
        <f t="shared" si="8"/>
        <v>133.73929983578404</v>
      </c>
      <c r="AE23" s="41">
        <f t="shared" si="15"/>
        <v>90.514314613647471</v>
      </c>
      <c r="AF23" s="33"/>
      <c r="AG23" s="47">
        <v>0</v>
      </c>
      <c r="AH23" s="33"/>
      <c r="AI23" s="38">
        <v>91885.407428932915</v>
      </c>
      <c r="AJ23" s="39">
        <f t="shared" si="9"/>
        <v>84.943356529599214</v>
      </c>
      <c r="AK23" s="39">
        <v>0</v>
      </c>
      <c r="AL23" s="48">
        <f t="shared" si="10"/>
        <v>0</v>
      </c>
      <c r="AM23" s="49">
        <f t="shared" si="11"/>
        <v>91885.407428932915</v>
      </c>
      <c r="AO23" s="50">
        <v>17769.437595243755</v>
      </c>
      <c r="AQ23" s="50">
        <v>350809.73168661399</v>
      </c>
      <c r="AS23" s="51">
        <v>-1162165.6000000001</v>
      </c>
      <c r="AT23" s="52">
        <v>-1394295.15</v>
      </c>
      <c r="AU23" s="52">
        <v>-714172.66635399999</v>
      </c>
      <c r="AV23" s="52">
        <v>-7484.8129959999997</v>
      </c>
      <c r="AW23" s="52">
        <v>-209075</v>
      </c>
      <c r="AX23" s="53">
        <v>-275106.39507500001</v>
      </c>
    </row>
    <row r="24" spans="1:50">
      <c r="A24" s="2">
        <v>333</v>
      </c>
      <c r="B24" s="3">
        <v>4113</v>
      </c>
      <c r="C24" s="35"/>
      <c r="D24" s="4" t="s">
        <v>193</v>
      </c>
      <c r="E24" s="21">
        <v>1540.3333333333333</v>
      </c>
      <c r="F24" s="21">
        <v>2420561</v>
      </c>
      <c r="G24" s="15">
        <v>1.64</v>
      </c>
      <c r="H24" s="21">
        <v>1475951.8292682928</v>
      </c>
      <c r="I24" s="21">
        <v>233649.33333333334</v>
      </c>
      <c r="J24" s="36">
        <v>0</v>
      </c>
      <c r="K24" s="17">
        <v>1.65</v>
      </c>
      <c r="L24" s="21">
        <v>2435320.5182926827</v>
      </c>
      <c r="M24" s="21">
        <v>262454.73749999999</v>
      </c>
      <c r="N24" s="21">
        <f t="shared" si="0"/>
        <v>2697775.2557926825</v>
      </c>
      <c r="O24" s="37">
        <f t="shared" si="1"/>
        <v>1751.4230182596943</v>
      </c>
      <c r="P24" s="37">
        <f t="shared" si="16"/>
        <v>2400.6516979319881</v>
      </c>
      <c r="Q24" s="37">
        <f t="shared" si="17"/>
        <v>72.95614852285469</v>
      </c>
      <c r="R24" s="38">
        <v>370010.57321443164</v>
      </c>
      <c r="S24" s="39">
        <f t="shared" si="2"/>
        <v>240.21461147874811</v>
      </c>
      <c r="T24" s="40">
        <f t="shared" si="12"/>
        <v>82.962373569398451</v>
      </c>
      <c r="U24" s="38">
        <v>112325</v>
      </c>
      <c r="V24" s="39">
        <f t="shared" si="3"/>
        <v>72.922527591430423</v>
      </c>
      <c r="W24" s="41">
        <f t="shared" si="13"/>
        <v>85.999987382941185</v>
      </c>
      <c r="X24" s="42">
        <v>0</v>
      </c>
      <c r="Y24" s="43">
        <f t="shared" si="4"/>
        <v>0</v>
      </c>
      <c r="Z24" s="44">
        <f t="shared" si="5"/>
        <v>112325</v>
      </c>
      <c r="AA24" s="45">
        <f t="shared" si="6"/>
        <v>72.922527591430423</v>
      </c>
      <c r="AB24" s="46">
        <f t="shared" si="14"/>
        <v>85.999987382941185</v>
      </c>
      <c r="AC24" s="38">
        <f t="shared" si="7"/>
        <v>482335.57321443164</v>
      </c>
      <c r="AD24" s="39">
        <f t="shared" si="8"/>
        <v>313.13713907017853</v>
      </c>
      <c r="AE24" s="41">
        <f t="shared" si="15"/>
        <v>85.999987382941185</v>
      </c>
      <c r="AF24" s="33"/>
      <c r="AG24" s="47">
        <v>0</v>
      </c>
      <c r="AH24" s="33"/>
      <c r="AI24" s="38">
        <v>0</v>
      </c>
      <c r="AJ24" s="39">
        <f t="shared" si="9"/>
        <v>72.95614852285469</v>
      </c>
      <c r="AK24" s="39">
        <v>0</v>
      </c>
      <c r="AL24" s="48">
        <f t="shared" si="10"/>
        <v>0</v>
      </c>
      <c r="AM24" s="49">
        <f t="shared" si="11"/>
        <v>0</v>
      </c>
      <c r="AO24" s="50">
        <v>15496.489714650706</v>
      </c>
      <c r="AQ24" s="50">
        <v>147595.18292682926</v>
      </c>
      <c r="AS24" s="51">
        <v>-545691.30000000005</v>
      </c>
      <c r="AT24" s="52">
        <v>-695815.45</v>
      </c>
      <c r="AU24" s="52">
        <v>-356404.00260399998</v>
      </c>
      <c r="AV24" s="52">
        <v>-3735.2554030000001</v>
      </c>
      <c r="AW24" s="52">
        <v>-136719</v>
      </c>
      <c r="AX24" s="53">
        <v>-137290.35703300001</v>
      </c>
    </row>
    <row r="25" spans="1:50">
      <c r="A25" s="2">
        <v>334</v>
      </c>
      <c r="B25" s="3">
        <v>4114</v>
      </c>
      <c r="C25" s="35"/>
      <c r="D25" s="4" t="s">
        <v>194</v>
      </c>
      <c r="E25" s="21">
        <v>404.33333333333331</v>
      </c>
      <c r="F25" s="21">
        <v>631671.66666666663</v>
      </c>
      <c r="G25" s="15">
        <v>1.74</v>
      </c>
      <c r="H25" s="21">
        <v>363029.69348659011</v>
      </c>
      <c r="I25" s="21">
        <v>54234.666666666664</v>
      </c>
      <c r="J25" s="36">
        <v>0</v>
      </c>
      <c r="K25" s="17">
        <v>1.65</v>
      </c>
      <c r="L25" s="21">
        <v>598998.99425287358</v>
      </c>
      <c r="M25" s="21">
        <v>64424.504166666673</v>
      </c>
      <c r="N25" s="21">
        <f t="shared" si="0"/>
        <v>663423.49841954024</v>
      </c>
      <c r="O25" s="37">
        <f t="shared" si="1"/>
        <v>1640.7835904852604</v>
      </c>
      <c r="P25" s="37">
        <f t="shared" si="16"/>
        <v>2400.6516979319881</v>
      </c>
      <c r="Q25" s="37">
        <f t="shared" si="17"/>
        <v>68.34742382240178</v>
      </c>
      <c r="R25" s="38">
        <v>113678.8017677217</v>
      </c>
      <c r="S25" s="39">
        <f t="shared" si="2"/>
        <v>281.15119975528864</v>
      </c>
      <c r="T25" s="40">
        <f t="shared" si="12"/>
        <v>80.058877008113086</v>
      </c>
      <c r="U25" s="38">
        <v>57668</v>
      </c>
      <c r="V25" s="39">
        <f t="shared" si="3"/>
        <v>142.62489694971146</v>
      </c>
      <c r="W25" s="41">
        <f t="shared" si="13"/>
        <v>85.999967799108461</v>
      </c>
      <c r="X25" s="42">
        <v>0</v>
      </c>
      <c r="Y25" s="43">
        <f t="shared" si="4"/>
        <v>0</v>
      </c>
      <c r="Z25" s="44">
        <f t="shared" si="5"/>
        <v>57668</v>
      </c>
      <c r="AA25" s="45">
        <f t="shared" si="6"/>
        <v>142.62489694971146</v>
      </c>
      <c r="AB25" s="46">
        <f t="shared" si="14"/>
        <v>85.999967799108461</v>
      </c>
      <c r="AC25" s="38">
        <f t="shared" si="7"/>
        <v>171346.80176772171</v>
      </c>
      <c r="AD25" s="39">
        <f t="shared" si="8"/>
        <v>423.7760967050001</v>
      </c>
      <c r="AE25" s="41">
        <f t="shared" si="15"/>
        <v>85.999967799108475</v>
      </c>
      <c r="AF25" s="33"/>
      <c r="AG25" s="47">
        <v>0</v>
      </c>
      <c r="AH25" s="33"/>
      <c r="AI25" s="38">
        <v>47246.382997671877</v>
      </c>
      <c r="AJ25" s="39">
        <f t="shared" si="9"/>
        <v>68.34742382240178</v>
      </c>
      <c r="AK25" s="39">
        <v>0</v>
      </c>
      <c r="AL25" s="48">
        <f t="shared" si="10"/>
        <v>0</v>
      </c>
      <c r="AM25" s="49">
        <f t="shared" si="11"/>
        <v>47246.382997671877</v>
      </c>
      <c r="AO25" s="50">
        <v>3025.7467755871012</v>
      </c>
      <c r="AQ25" s="50">
        <v>36302.969348659004</v>
      </c>
      <c r="AS25" s="51">
        <v>-155060.54999999999</v>
      </c>
      <c r="AT25" s="52">
        <v>-187830.2</v>
      </c>
      <c r="AU25" s="52">
        <v>-96208.610786000005</v>
      </c>
      <c r="AV25" s="52">
        <v>-1008.304426</v>
      </c>
      <c r="AW25" s="52">
        <v>-37448</v>
      </c>
      <c r="AX25" s="53">
        <v>-37060.511184000003</v>
      </c>
    </row>
    <row r="26" spans="1:50">
      <c r="A26" s="2">
        <v>335</v>
      </c>
      <c r="B26" s="3">
        <v>4115</v>
      </c>
      <c r="C26" s="35"/>
      <c r="D26" s="4" t="s">
        <v>195</v>
      </c>
      <c r="E26" s="21">
        <v>248</v>
      </c>
      <c r="F26" s="21">
        <v>429846.33333333331</v>
      </c>
      <c r="G26" s="15">
        <v>1.9666666666666668</v>
      </c>
      <c r="H26" s="21">
        <v>217967.07017543857</v>
      </c>
      <c r="I26" s="21">
        <v>22224.666666666668</v>
      </c>
      <c r="J26" s="36">
        <v>0</v>
      </c>
      <c r="K26" s="17">
        <v>1.65</v>
      </c>
      <c r="L26" s="21">
        <v>359645.66578947363</v>
      </c>
      <c r="M26" s="21">
        <v>27261.066666666669</v>
      </c>
      <c r="N26" s="21">
        <f t="shared" si="0"/>
        <v>386906.73245614028</v>
      </c>
      <c r="O26" s="37">
        <f t="shared" si="1"/>
        <v>1560.107792161856</v>
      </c>
      <c r="P26" s="37">
        <f t="shared" si="16"/>
        <v>2400.6516979319881</v>
      </c>
      <c r="Q26" s="37">
        <f t="shared" si="17"/>
        <v>64.986844759937128</v>
      </c>
      <c r="R26" s="38">
        <v>77128.308793467178</v>
      </c>
      <c r="S26" s="39">
        <f t="shared" si="2"/>
        <v>311.00124513494831</v>
      </c>
      <c r="T26" s="40">
        <f t="shared" si="12"/>
        <v>77.941712198760371</v>
      </c>
      <c r="U26" s="38">
        <v>47976</v>
      </c>
      <c r="V26" s="39">
        <f t="shared" si="3"/>
        <v>193.45161290322579</v>
      </c>
      <c r="W26" s="41">
        <f t="shared" si="13"/>
        <v>86.000007913622809</v>
      </c>
      <c r="X26" s="42">
        <v>0</v>
      </c>
      <c r="Y26" s="43">
        <f t="shared" si="4"/>
        <v>0</v>
      </c>
      <c r="Z26" s="44">
        <f t="shared" si="5"/>
        <v>47976</v>
      </c>
      <c r="AA26" s="45">
        <f t="shared" si="6"/>
        <v>193.45161290322579</v>
      </c>
      <c r="AB26" s="46">
        <f t="shared" si="14"/>
        <v>86.000007913622809</v>
      </c>
      <c r="AC26" s="38">
        <f t="shared" si="7"/>
        <v>125104.30879346718</v>
      </c>
      <c r="AD26" s="39">
        <f t="shared" si="8"/>
        <v>504.4528580381741</v>
      </c>
      <c r="AE26" s="41">
        <f t="shared" si="15"/>
        <v>86.000007913622809</v>
      </c>
      <c r="AF26" s="33"/>
      <c r="AG26" s="47">
        <v>0</v>
      </c>
      <c r="AH26" s="33"/>
      <c r="AI26" s="38">
        <v>21949.676546118095</v>
      </c>
      <c r="AJ26" s="39">
        <f t="shared" si="9"/>
        <v>64.986844759937128</v>
      </c>
      <c r="AK26" s="39">
        <v>0</v>
      </c>
      <c r="AL26" s="48">
        <f t="shared" si="10"/>
        <v>0</v>
      </c>
      <c r="AM26" s="49">
        <f t="shared" si="11"/>
        <v>21949.676546118095</v>
      </c>
      <c r="AO26" s="50">
        <v>2113.245641228049</v>
      </c>
      <c r="AQ26" s="50">
        <v>21796.70701754386</v>
      </c>
      <c r="AS26" s="51">
        <v>-61604.25</v>
      </c>
      <c r="AT26" s="52">
        <v>-105238.2</v>
      </c>
      <c r="AU26" s="52">
        <v>-53904.115263</v>
      </c>
      <c r="AV26" s="52">
        <v>-564.93652199999997</v>
      </c>
      <c r="AW26" s="52">
        <v>-9164</v>
      </c>
      <c r="AX26" s="53">
        <v>-20764.399882999998</v>
      </c>
    </row>
    <row r="27" spans="1:50">
      <c r="A27" s="2">
        <v>336</v>
      </c>
      <c r="B27" s="3">
        <v>4116</v>
      </c>
      <c r="C27" s="35"/>
      <c r="D27" s="4" t="s">
        <v>196</v>
      </c>
      <c r="E27" s="21">
        <v>193</v>
      </c>
      <c r="F27" s="21">
        <v>296881</v>
      </c>
      <c r="G27" s="15">
        <v>1.89</v>
      </c>
      <c r="H27" s="21">
        <v>157079.89417989421</v>
      </c>
      <c r="I27" s="21">
        <v>17304.666666666668</v>
      </c>
      <c r="J27" s="36">
        <v>0</v>
      </c>
      <c r="K27" s="17">
        <v>1.65</v>
      </c>
      <c r="L27" s="21">
        <v>259181.82539682541</v>
      </c>
      <c r="M27" s="21">
        <v>20930.991666666665</v>
      </c>
      <c r="N27" s="21">
        <f t="shared" si="0"/>
        <v>280112.81706349208</v>
      </c>
      <c r="O27" s="37">
        <f t="shared" si="1"/>
        <v>1451.3617464429642</v>
      </c>
      <c r="P27" s="37">
        <f t="shared" si="16"/>
        <v>2400.6516979319881</v>
      </c>
      <c r="Q27" s="37">
        <f t="shared" si="17"/>
        <v>60.456989562176879</v>
      </c>
      <c r="R27" s="38">
        <v>67788.795435831082</v>
      </c>
      <c r="S27" s="39">
        <f t="shared" si="2"/>
        <v>351.23728205093823</v>
      </c>
      <c r="T27" s="40">
        <f t="shared" si="12"/>
        <v>75.087903424171401</v>
      </c>
      <c r="U27" s="38">
        <v>50559</v>
      </c>
      <c r="V27" s="39">
        <f t="shared" si="3"/>
        <v>261.96373056994821</v>
      </c>
      <c r="W27" s="41">
        <f t="shared" si="13"/>
        <v>86.000095759095018</v>
      </c>
      <c r="X27" s="42">
        <v>0</v>
      </c>
      <c r="Y27" s="43">
        <f t="shared" si="4"/>
        <v>0</v>
      </c>
      <c r="Z27" s="44">
        <f t="shared" si="5"/>
        <v>50559</v>
      </c>
      <c r="AA27" s="45">
        <f t="shared" si="6"/>
        <v>261.96373056994821</v>
      </c>
      <c r="AB27" s="46">
        <f t="shared" si="14"/>
        <v>86.000095759095018</v>
      </c>
      <c r="AC27" s="38">
        <f t="shared" si="7"/>
        <v>118347.79543583108</v>
      </c>
      <c r="AD27" s="39">
        <f t="shared" si="8"/>
        <v>613.20101262088644</v>
      </c>
      <c r="AE27" s="41">
        <f t="shared" si="15"/>
        <v>86.000095759095018</v>
      </c>
      <c r="AF27" s="33"/>
      <c r="AG27" s="47">
        <v>0</v>
      </c>
      <c r="AH27" s="33"/>
      <c r="AI27" s="38">
        <v>26536.511839863932</v>
      </c>
      <c r="AJ27" s="39">
        <f t="shared" si="9"/>
        <v>60.456989562176879</v>
      </c>
      <c r="AK27" s="39">
        <v>0</v>
      </c>
      <c r="AL27" s="48">
        <f t="shared" si="10"/>
        <v>0</v>
      </c>
      <c r="AM27" s="49">
        <f t="shared" si="11"/>
        <v>26536.511839863932</v>
      </c>
      <c r="AO27" s="50">
        <v>1803.1265286415721</v>
      </c>
      <c r="AQ27" s="50">
        <v>15707.989417989418</v>
      </c>
      <c r="AS27" s="51">
        <v>-63483.75</v>
      </c>
      <c r="AT27" s="52">
        <v>-84812.2</v>
      </c>
      <c r="AU27" s="52">
        <v>-43441.713144000001</v>
      </c>
      <c r="AV27" s="52">
        <v>-455.28639600000002</v>
      </c>
      <c r="AW27" s="52">
        <v>-7385</v>
      </c>
      <c r="AX27" s="53">
        <v>-16734.178809000001</v>
      </c>
    </row>
    <row r="28" spans="1:50">
      <c r="A28" s="2">
        <v>337</v>
      </c>
      <c r="B28" s="3">
        <v>4117</v>
      </c>
      <c r="C28" s="35"/>
      <c r="D28" s="4" t="s">
        <v>197</v>
      </c>
      <c r="E28" s="21">
        <v>3863.6666666666665</v>
      </c>
      <c r="F28" s="21">
        <v>5047662</v>
      </c>
      <c r="G28" s="15">
        <v>1.45</v>
      </c>
      <c r="H28" s="21">
        <v>3481146.2068965524</v>
      </c>
      <c r="I28" s="21">
        <v>711982.33333333337</v>
      </c>
      <c r="J28" s="36">
        <v>0</v>
      </c>
      <c r="K28" s="17">
        <v>1.65</v>
      </c>
      <c r="L28" s="21">
        <v>5743891.2413793104</v>
      </c>
      <c r="M28" s="21">
        <v>722897.3833333333</v>
      </c>
      <c r="N28" s="21">
        <f t="shared" si="0"/>
        <v>6466788.6247126441</v>
      </c>
      <c r="O28" s="37">
        <f t="shared" si="1"/>
        <v>1673.7439284046186</v>
      </c>
      <c r="P28" s="37">
        <f t="shared" si="16"/>
        <v>2400.6516979319881</v>
      </c>
      <c r="Q28" s="37">
        <f t="shared" si="17"/>
        <v>69.720398417081697</v>
      </c>
      <c r="R28" s="38">
        <v>1039155.8479796455</v>
      </c>
      <c r="S28" s="39">
        <f t="shared" si="2"/>
        <v>268.95587472512608</v>
      </c>
      <c r="T28" s="40">
        <f t="shared" si="12"/>
        <v>80.923851002761438</v>
      </c>
      <c r="U28" s="38">
        <v>470829</v>
      </c>
      <c r="V28" s="39">
        <f t="shared" si="3"/>
        <v>121.86066775946856</v>
      </c>
      <c r="W28" s="41">
        <f t="shared" si="13"/>
        <v>86.000000444366989</v>
      </c>
      <c r="X28" s="42">
        <v>0</v>
      </c>
      <c r="Y28" s="43">
        <f t="shared" si="4"/>
        <v>0</v>
      </c>
      <c r="Z28" s="44">
        <f t="shared" si="5"/>
        <v>470829</v>
      </c>
      <c r="AA28" s="45">
        <f t="shared" si="6"/>
        <v>121.86066775946856</v>
      </c>
      <c r="AB28" s="46">
        <f t="shared" si="14"/>
        <v>86.000000444366989</v>
      </c>
      <c r="AC28" s="38">
        <f t="shared" si="7"/>
        <v>1509984.8479796455</v>
      </c>
      <c r="AD28" s="39">
        <f t="shared" si="8"/>
        <v>390.81654248459461</v>
      </c>
      <c r="AE28" s="41">
        <f t="shared" si="15"/>
        <v>86.000000444366989</v>
      </c>
      <c r="AF28" s="33"/>
      <c r="AG28" s="47">
        <v>0</v>
      </c>
      <c r="AH28" s="33"/>
      <c r="AI28" s="38">
        <v>0</v>
      </c>
      <c r="AJ28" s="39">
        <f t="shared" si="9"/>
        <v>69.720398417081697</v>
      </c>
      <c r="AK28" s="39">
        <v>0</v>
      </c>
      <c r="AL28" s="48">
        <f t="shared" si="10"/>
        <v>0</v>
      </c>
      <c r="AM28" s="49">
        <f t="shared" si="11"/>
        <v>0</v>
      </c>
      <c r="AO28" s="50">
        <v>47428.615270134556</v>
      </c>
      <c r="AQ28" s="50">
        <v>348114.62068965519</v>
      </c>
      <c r="AS28" s="51">
        <v>-1442254.8</v>
      </c>
      <c r="AT28" s="52">
        <v>-1716226.35</v>
      </c>
      <c r="AU28" s="52">
        <v>-879069.22148299997</v>
      </c>
      <c r="AV28" s="52">
        <v>-9212.9943409999996</v>
      </c>
      <c r="AW28" s="52">
        <v>-308459</v>
      </c>
      <c r="AX28" s="53">
        <v>-338626.183747</v>
      </c>
    </row>
    <row r="29" spans="1:50">
      <c r="A29" s="2">
        <v>338</v>
      </c>
      <c r="B29" s="3">
        <v>4118</v>
      </c>
      <c r="C29" s="35"/>
      <c r="D29" s="4" t="s">
        <v>198</v>
      </c>
      <c r="E29" s="21">
        <v>1436.3333333333333</v>
      </c>
      <c r="F29" s="21">
        <v>2134533.6666666665</v>
      </c>
      <c r="G29" s="15">
        <v>1.6266666666666667</v>
      </c>
      <c r="H29" s="21">
        <v>1312517.5457317072</v>
      </c>
      <c r="I29" s="21">
        <v>211887.33333333334</v>
      </c>
      <c r="J29" s="36">
        <v>0</v>
      </c>
      <c r="K29" s="17">
        <v>1.65</v>
      </c>
      <c r="L29" s="21">
        <v>2165653.9504573173</v>
      </c>
      <c r="M29" s="21">
        <v>262217.47916666669</v>
      </c>
      <c r="N29" s="21">
        <f t="shared" si="0"/>
        <v>2427871.4296239838</v>
      </c>
      <c r="O29" s="37">
        <f t="shared" si="1"/>
        <v>1690.3258966980627</v>
      </c>
      <c r="P29" s="37">
        <f t="shared" si="16"/>
        <v>2400.6516979319881</v>
      </c>
      <c r="Q29" s="37">
        <f t="shared" si="17"/>
        <v>70.411126201863155</v>
      </c>
      <c r="R29" s="38">
        <v>377497.91156042705</v>
      </c>
      <c r="S29" s="39">
        <f t="shared" si="2"/>
        <v>262.82054645655171</v>
      </c>
      <c r="T29" s="40">
        <f t="shared" si="12"/>
        <v>81.359009507173752</v>
      </c>
      <c r="U29" s="38">
        <v>160028</v>
      </c>
      <c r="V29" s="39">
        <f t="shared" si="3"/>
        <v>111.41424924576468</v>
      </c>
      <c r="W29" s="41">
        <f t="shared" si="13"/>
        <v>86.000009671493331</v>
      </c>
      <c r="X29" s="42">
        <v>0</v>
      </c>
      <c r="Y29" s="43">
        <f t="shared" si="4"/>
        <v>0</v>
      </c>
      <c r="Z29" s="44">
        <f t="shared" si="5"/>
        <v>160028</v>
      </c>
      <c r="AA29" s="45">
        <f t="shared" si="6"/>
        <v>111.41424924576468</v>
      </c>
      <c r="AB29" s="46">
        <f t="shared" si="14"/>
        <v>86.000009671493331</v>
      </c>
      <c r="AC29" s="38">
        <f t="shared" si="7"/>
        <v>537525.91156042705</v>
      </c>
      <c r="AD29" s="39">
        <f t="shared" si="8"/>
        <v>374.23479570231638</v>
      </c>
      <c r="AE29" s="41">
        <f t="shared" si="15"/>
        <v>86.000009671493331</v>
      </c>
      <c r="AF29" s="33"/>
      <c r="AG29" s="47">
        <v>0</v>
      </c>
      <c r="AH29" s="33"/>
      <c r="AI29" s="38">
        <v>0</v>
      </c>
      <c r="AJ29" s="39">
        <f t="shared" si="9"/>
        <v>70.411126201863155</v>
      </c>
      <c r="AK29" s="39">
        <v>0</v>
      </c>
      <c r="AL29" s="48">
        <f t="shared" si="10"/>
        <v>0</v>
      </c>
      <c r="AM29" s="49">
        <f t="shared" si="11"/>
        <v>0</v>
      </c>
      <c r="AO29" s="50">
        <v>13943.217323518747</v>
      </c>
      <c r="AQ29" s="50">
        <v>131251.75457317071</v>
      </c>
      <c r="AS29" s="51">
        <v>-529360.9</v>
      </c>
      <c r="AT29" s="52">
        <v>-635425.6</v>
      </c>
      <c r="AU29" s="52">
        <v>-325471.68329700001</v>
      </c>
      <c r="AV29" s="52">
        <v>-3411.07242</v>
      </c>
      <c r="AW29" s="52">
        <v>-98833</v>
      </c>
      <c r="AX29" s="53">
        <v>-125374.920813</v>
      </c>
    </row>
    <row r="30" spans="1:50">
      <c r="A30" s="2">
        <v>339</v>
      </c>
      <c r="B30" s="3">
        <v>4119</v>
      </c>
      <c r="C30" s="35"/>
      <c r="D30" s="4" t="s">
        <v>199</v>
      </c>
      <c r="E30" s="21">
        <v>429.33333333333331</v>
      </c>
      <c r="F30" s="21">
        <v>455796.66666666669</v>
      </c>
      <c r="G30" s="15">
        <v>1.9400000000000002</v>
      </c>
      <c r="H30" s="21">
        <v>234946.735395189</v>
      </c>
      <c r="I30" s="21">
        <v>44321</v>
      </c>
      <c r="J30" s="36">
        <v>0</v>
      </c>
      <c r="K30" s="17">
        <v>1.65</v>
      </c>
      <c r="L30" s="21">
        <v>387662.1134020618</v>
      </c>
      <c r="M30" s="21">
        <v>44887.066666666658</v>
      </c>
      <c r="N30" s="21">
        <f t="shared" si="0"/>
        <v>432549.18006872846</v>
      </c>
      <c r="O30" s="37">
        <f t="shared" si="1"/>
        <v>1007.4903262470384</v>
      </c>
      <c r="P30" s="37">
        <f t="shared" si="16"/>
        <v>2400.6516979319881</v>
      </c>
      <c r="Q30" s="37">
        <f t="shared" si="17"/>
        <v>41.967367740806743</v>
      </c>
      <c r="R30" s="38">
        <v>221308.32776339288</v>
      </c>
      <c r="S30" s="39">
        <f t="shared" si="2"/>
        <v>515.46970752343066</v>
      </c>
      <c r="T30" s="40">
        <f t="shared" si="12"/>
        <v>63.439441676708213</v>
      </c>
      <c r="U30" s="38">
        <v>232527</v>
      </c>
      <c r="V30" s="39">
        <f t="shared" si="3"/>
        <v>541.60015527950316</v>
      </c>
      <c r="W30" s="41">
        <f t="shared" si="13"/>
        <v>85.999988704253184</v>
      </c>
      <c r="X30" s="42">
        <v>0</v>
      </c>
      <c r="Y30" s="43">
        <f t="shared" si="4"/>
        <v>0</v>
      </c>
      <c r="Z30" s="44">
        <f t="shared" si="5"/>
        <v>232527</v>
      </c>
      <c r="AA30" s="45">
        <f t="shared" si="6"/>
        <v>541.60015527950316</v>
      </c>
      <c r="AB30" s="46">
        <f t="shared" si="14"/>
        <v>85.999988704253184</v>
      </c>
      <c r="AC30" s="38">
        <f t="shared" si="7"/>
        <v>453835.32776339288</v>
      </c>
      <c r="AD30" s="39">
        <f t="shared" si="8"/>
        <v>1057.0698628029338</v>
      </c>
      <c r="AE30" s="41">
        <f t="shared" si="15"/>
        <v>85.999988704253184</v>
      </c>
      <c r="AF30" s="33"/>
      <c r="AG30" s="47">
        <v>0</v>
      </c>
      <c r="AH30" s="33"/>
      <c r="AI30" s="38">
        <v>89025.583221190391</v>
      </c>
      <c r="AJ30" s="39">
        <f t="shared" si="9"/>
        <v>41.967367740806743</v>
      </c>
      <c r="AK30" s="39">
        <v>0</v>
      </c>
      <c r="AL30" s="48">
        <f t="shared" si="10"/>
        <v>0</v>
      </c>
      <c r="AM30" s="49">
        <f t="shared" si="11"/>
        <v>89025.583221190391</v>
      </c>
      <c r="AO30" s="50">
        <v>1846.5738930360997</v>
      </c>
      <c r="AQ30" s="50">
        <v>23494.673539518903</v>
      </c>
      <c r="AS30" s="51">
        <v>-175037.1</v>
      </c>
      <c r="AT30" s="52">
        <v>-187830.2</v>
      </c>
      <c r="AU30" s="52">
        <v>-96208.610786000005</v>
      </c>
      <c r="AV30" s="52">
        <v>-1008.304426</v>
      </c>
      <c r="AW30" s="52">
        <v>-18333</v>
      </c>
      <c r="AX30" s="53">
        <v>-37060.511184000003</v>
      </c>
    </row>
    <row r="31" spans="1:50">
      <c r="A31" s="2">
        <v>340</v>
      </c>
      <c r="B31" s="3">
        <v>4120</v>
      </c>
      <c r="C31" s="35"/>
      <c r="D31" s="4" t="s">
        <v>200</v>
      </c>
      <c r="E31" s="21">
        <v>564.33333333333337</v>
      </c>
      <c r="F31" s="21">
        <v>778386.66666666663</v>
      </c>
      <c r="G31" s="15">
        <v>1.6133333333333333</v>
      </c>
      <c r="H31" s="21">
        <v>482500.40380658436</v>
      </c>
      <c r="I31" s="21">
        <v>69576.333333333328</v>
      </c>
      <c r="J31" s="36">
        <v>0</v>
      </c>
      <c r="K31" s="17">
        <v>1.65</v>
      </c>
      <c r="L31" s="21">
        <v>796125.66628086416</v>
      </c>
      <c r="M31" s="21">
        <v>83104.870833333334</v>
      </c>
      <c r="N31" s="21">
        <f t="shared" si="0"/>
        <v>879230.5371141975</v>
      </c>
      <c r="O31" s="37">
        <f t="shared" si="1"/>
        <v>1557.9985890978101</v>
      </c>
      <c r="P31" s="37">
        <f t="shared" si="16"/>
        <v>2400.6516979319881</v>
      </c>
      <c r="Q31" s="37">
        <f t="shared" si="17"/>
        <v>64.898985156402688</v>
      </c>
      <c r="R31" s="38">
        <v>175948.77796827216</v>
      </c>
      <c r="S31" s="39">
        <f t="shared" si="2"/>
        <v>311.78165026864525</v>
      </c>
      <c r="T31" s="40">
        <f t="shared" si="12"/>
        <v>77.886360648533667</v>
      </c>
      <c r="U31" s="38">
        <v>109921</v>
      </c>
      <c r="V31" s="39">
        <f t="shared" si="3"/>
        <v>194.78027170702893</v>
      </c>
      <c r="W31" s="41">
        <f t="shared" si="13"/>
        <v>86.000002118257072</v>
      </c>
      <c r="X31" s="42">
        <v>0</v>
      </c>
      <c r="Y31" s="43">
        <f t="shared" si="4"/>
        <v>0</v>
      </c>
      <c r="Z31" s="44">
        <f t="shared" si="5"/>
        <v>109921</v>
      </c>
      <c r="AA31" s="45">
        <f t="shared" si="6"/>
        <v>194.78027170702893</v>
      </c>
      <c r="AB31" s="46">
        <f t="shared" si="14"/>
        <v>86.000002118257072</v>
      </c>
      <c r="AC31" s="38">
        <f t="shared" si="7"/>
        <v>285869.77796827216</v>
      </c>
      <c r="AD31" s="39">
        <f t="shared" si="8"/>
        <v>506.56192197567418</v>
      </c>
      <c r="AE31" s="41">
        <f t="shared" si="15"/>
        <v>86.000002118257072</v>
      </c>
      <c r="AF31" s="33"/>
      <c r="AG31" s="47">
        <v>0</v>
      </c>
      <c r="AH31" s="33"/>
      <c r="AI31" s="38">
        <v>9353.23555509986</v>
      </c>
      <c r="AJ31" s="39">
        <f t="shared" si="9"/>
        <v>64.898985156402688</v>
      </c>
      <c r="AK31" s="39">
        <v>0</v>
      </c>
      <c r="AL31" s="48">
        <f t="shared" si="10"/>
        <v>0</v>
      </c>
      <c r="AM31" s="49">
        <f t="shared" si="11"/>
        <v>9353.23555509986</v>
      </c>
      <c r="AO31" s="50">
        <v>2966.1586497037761</v>
      </c>
      <c r="AQ31" s="50">
        <v>48250.040380658436</v>
      </c>
      <c r="AS31" s="51">
        <v>-158893.25</v>
      </c>
      <c r="AT31" s="52">
        <v>-250440.25</v>
      </c>
      <c r="AU31" s="52">
        <v>-128278.147715</v>
      </c>
      <c r="AV31" s="52">
        <v>-1344.4059010000001</v>
      </c>
      <c r="AW31" s="52">
        <v>-21807</v>
      </c>
      <c r="AX31" s="53">
        <v>-49414.014911999999</v>
      </c>
    </row>
    <row r="32" spans="1:50">
      <c r="A32" s="2">
        <v>341</v>
      </c>
      <c r="B32" s="3">
        <v>4121</v>
      </c>
      <c r="C32" s="35"/>
      <c r="D32" s="4" t="s">
        <v>201</v>
      </c>
      <c r="E32" s="21">
        <v>484</v>
      </c>
      <c r="F32" s="21">
        <v>678148.66666666663</v>
      </c>
      <c r="G32" s="15">
        <v>1.4233333333333331</v>
      </c>
      <c r="H32" s="21">
        <v>477291.02731237834</v>
      </c>
      <c r="I32" s="21">
        <v>76554.666666666672</v>
      </c>
      <c r="J32" s="36">
        <v>0</v>
      </c>
      <c r="K32" s="17">
        <v>1.65</v>
      </c>
      <c r="L32" s="21">
        <v>787530.1950654242</v>
      </c>
      <c r="M32" s="21">
        <v>91806.033333333326</v>
      </c>
      <c r="N32" s="21">
        <f t="shared" si="0"/>
        <v>879336.22839875752</v>
      </c>
      <c r="O32" s="37">
        <f t="shared" si="1"/>
        <v>1816.8103892536312</v>
      </c>
      <c r="P32" s="37">
        <f t="shared" si="16"/>
        <v>2400.6516979319881</v>
      </c>
      <c r="Q32" s="37">
        <f t="shared" si="17"/>
        <v>75.679882709295157</v>
      </c>
      <c r="R32" s="38">
        <v>104554.3015581198</v>
      </c>
      <c r="S32" s="39">
        <f t="shared" si="2"/>
        <v>216.02128421099133</v>
      </c>
      <c r="T32" s="40">
        <f t="shared" si="12"/>
        <v>84.67832610685592</v>
      </c>
      <c r="U32" s="38">
        <v>15357</v>
      </c>
      <c r="V32" s="39">
        <f t="shared" si="3"/>
        <v>31.729338842975206</v>
      </c>
      <c r="W32" s="41">
        <f t="shared" si="13"/>
        <v>86.000022997342299</v>
      </c>
      <c r="X32" s="42">
        <v>0</v>
      </c>
      <c r="Y32" s="43">
        <f t="shared" si="4"/>
        <v>0</v>
      </c>
      <c r="Z32" s="44">
        <f t="shared" si="5"/>
        <v>15357</v>
      </c>
      <c r="AA32" s="45">
        <f t="shared" si="6"/>
        <v>31.729338842975206</v>
      </c>
      <c r="AB32" s="46">
        <f t="shared" si="14"/>
        <v>86.000022997342299</v>
      </c>
      <c r="AC32" s="38">
        <f t="shared" si="7"/>
        <v>119911.3015581198</v>
      </c>
      <c r="AD32" s="39">
        <f t="shared" si="8"/>
        <v>247.75062305396654</v>
      </c>
      <c r="AE32" s="41">
        <f t="shared" si="15"/>
        <v>86.000022997342299</v>
      </c>
      <c r="AF32" s="33"/>
      <c r="AG32" s="47">
        <v>0</v>
      </c>
      <c r="AH32" s="33"/>
      <c r="AI32" s="38">
        <v>33869.499947178214</v>
      </c>
      <c r="AJ32" s="39">
        <f t="shared" si="9"/>
        <v>75.679882709295157</v>
      </c>
      <c r="AK32" s="39">
        <v>0</v>
      </c>
      <c r="AL32" s="48">
        <f t="shared" si="10"/>
        <v>0</v>
      </c>
      <c r="AM32" s="49">
        <f t="shared" si="11"/>
        <v>33869.499947178214</v>
      </c>
      <c r="AO32" s="50">
        <v>2827.4010556453195</v>
      </c>
      <c r="AQ32" s="50">
        <v>47729.102731237828</v>
      </c>
      <c r="AS32" s="51">
        <v>-202420.9</v>
      </c>
      <c r="AT32" s="52">
        <v>-215360.85</v>
      </c>
      <c r="AU32" s="52">
        <v>-110310.10929399999</v>
      </c>
      <c r="AV32" s="52">
        <v>-1156.0937269999999</v>
      </c>
      <c r="AW32" s="52">
        <v>-18753</v>
      </c>
      <c r="AX32" s="53">
        <v>-42492.548283999997</v>
      </c>
    </row>
    <row r="33" spans="1:50">
      <c r="A33" s="2">
        <v>342</v>
      </c>
      <c r="B33" s="3">
        <v>4122</v>
      </c>
      <c r="C33" s="35"/>
      <c r="D33" s="4" t="s">
        <v>202</v>
      </c>
      <c r="E33" s="21">
        <v>3029.3333333333335</v>
      </c>
      <c r="F33" s="21">
        <v>5138733</v>
      </c>
      <c r="G33" s="15">
        <v>1.6066666666666667</v>
      </c>
      <c r="H33" s="21">
        <v>3199586.8371938434</v>
      </c>
      <c r="I33" s="21">
        <v>591765.66666666663</v>
      </c>
      <c r="J33" s="36">
        <v>0</v>
      </c>
      <c r="K33" s="17">
        <v>1.65</v>
      </c>
      <c r="L33" s="21">
        <v>5279318.2813698417</v>
      </c>
      <c r="M33" s="21">
        <v>711246.7958333334</v>
      </c>
      <c r="N33" s="21">
        <f t="shared" si="0"/>
        <v>5990565.0772031751</v>
      </c>
      <c r="O33" s="37">
        <f t="shared" si="1"/>
        <v>1977.5192816471747</v>
      </c>
      <c r="P33" s="37">
        <f t="shared" si="16"/>
        <v>2400.6516979319881</v>
      </c>
      <c r="Q33" s="37">
        <f t="shared" si="17"/>
        <v>82.374268760048963</v>
      </c>
      <c r="R33" s="38">
        <v>474269.3792342185</v>
      </c>
      <c r="S33" s="39">
        <f t="shared" si="2"/>
        <v>156.55899402538023</v>
      </c>
      <c r="T33" s="40">
        <f t="shared" si="12"/>
        <v>88.895789318830836</v>
      </c>
      <c r="U33" s="38">
        <v>0</v>
      </c>
      <c r="V33" s="39">
        <f t="shared" si="3"/>
        <v>0</v>
      </c>
      <c r="W33" s="41">
        <f t="shared" si="13"/>
        <v>88.895789318830836</v>
      </c>
      <c r="X33" s="42">
        <v>0</v>
      </c>
      <c r="Y33" s="43">
        <f t="shared" si="4"/>
        <v>0</v>
      </c>
      <c r="Z33" s="44">
        <f t="shared" si="5"/>
        <v>0</v>
      </c>
      <c r="AA33" s="45">
        <f t="shared" si="6"/>
        <v>0</v>
      </c>
      <c r="AB33" s="46">
        <f t="shared" si="14"/>
        <v>88.895789318830836</v>
      </c>
      <c r="AC33" s="38">
        <f t="shared" si="7"/>
        <v>474269.3792342185</v>
      </c>
      <c r="AD33" s="39">
        <f t="shared" si="8"/>
        <v>156.55899402538023</v>
      </c>
      <c r="AE33" s="41">
        <f t="shared" si="15"/>
        <v>88.895789318830836</v>
      </c>
      <c r="AF33" s="33"/>
      <c r="AG33" s="47">
        <v>0</v>
      </c>
      <c r="AH33" s="33"/>
      <c r="AI33" s="38">
        <v>12113.552601050455</v>
      </c>
      <c r="AJ33" s="39">
        <f t="shared" si="9"/>
        <v>82.374268760048963</v>
      </c>
      <c r="AK33" s="39">
        <v>0</v>
      </c>
      <c r="AL33" s="48">
        <f t="shared" si="10"/>
        <v>0</v>
      </c>
      <c r="AM33" s="49">
        <f t="shared" si="11"/>
        <v>12113.552601050455</v>
      </c>
      <c r="AO33" s="50">
        <v>42255.231359878613</v>
      </c>
      <c r="AQ33" s="50">
        <v>319958.68371938431</v>
      </c>
      <c r="AS33" s="51">
        <v>-1092627.3500000001</v>
      </c>
      <c r="AT33" s="52">
        <v>-1360103.8</v>
      </c>
      <c r="AU33" s="52">
        <v>-696659.51498099999</v>
      </c>
      <c r="AV33" s="52">
        <v>-7301.2682189999996</v>
      </c>
      <c r="AW33" s="52">
        <v>-231475</v>
      </c>
      <c r="AX33" s="53">
        <v>-268360.15545000002</v>
      </c>
    </row>
    <row r="34" spans="1:50">
      <c r="A34" s="2">
        <v>344</v>
      </c>
      <c r="B34" s="3">
        <v>4124</v>
      </c>
      <c r="C34" s="35"/>
      <c r="D34" s="4" t="s">
        <v>203</v>
      </c>
      <c r="E34" s="21">
        <v>926.66666666666663</v>
      </c>
      <c r="F34" s="21">
        <v>1169234</v>
      </c>
      <c r="G34" s="15">
        <v>1.64</v>
      </c>
      <c r="H34" s="21">
        <v>712947.56097560981</v>
      </c>
      <c r="I34" s="21">
        <v>101756</v>
      </c>
      <c r="J34" s="36">
        <v>0</v>
      </c>
      <c r="K34" s="17">
        <v>1.65</v>
      </c>
      <c r="L34" s="21">
        <v>1176363.4756097561</v>
      </c>
      <c r="M34" s="21">
        <v>125982.90000000001</v>
      </c>
      <c r="N34" s="21">
        <f t="shared" si="0"/>
        <v>1302346.375609756</v>
      </c>
      <c r="O34" s="37">
        <f t="shared" si="1"/>
        <v>1405.4097578522546</v>
      </c>
      <c r="P34" s="37">
        <f t="shared" si="16"/>
        <v>2400.6516979319881</v>
      </c>
      <c r="Q34" s="37">
        <f t="shared" si="17"/>
        <v>58.542843139757736</v>
      </c>
      <c r="R34" s="38">
        <v>341235.28652200394</v>
      </c>
      <c r="S34" s="39">
        <f t="shared" si="2"/>
        <v>368.23951782950064</v>
      </c>
      <c r="T34" s="40">
        <f t="shared" si="12"/>
        <v>73.881991178047343</v>
      </c>
      <c r="U34" s="38">
        <v>269578</v>
      </c>
      <c r="V34" s="39">
        <f t="shared" si="3"/>
        <v>290.91151079136694</v>
      </c>
      <c r="W34" s="41">
        <f t="shared" si="13"/>
        <v>86.000013590126926</v>
      </c>
      <c r="X34" s="42">
        <v>0</v>
      </c>
      <c r="Y34" s="43">
        <f t="shared" si="4"/>
        <v>0</v>
      </c>
      <c r="Z34" s="44">
        <f t="shared" si="5"/>
        <v>269578</v>
      </c>
      <c r="AA34" s="45">
        <f t="shared" si="6"/>
        <v>290.91151079136694</v>
      </c>
      <c r="AB34" s="46">
        <f t="shared" si="14"/>
        <v>86.000013590126926</v>
      </c>
      <c r="AC34" s="38">
        <f t="shared" si="7"/>
        <v>610813.28652200394</v>
      </c>
      <c r="AD34" s="39">
        <f t="shared" si="8"/>
        <v>659.15102862086758</v>
      </c>
      <c r="AE34" s="41">
        <f t="shared" si="15"/>
        <v>86.000013590126926</v>
      </c>
      <c r="AF34" s="33"/>
      <c r="AG34" s="47">
        <v>0</v>
      </c>
      <c r="AH34" s="33"/>
      <c r="AI34" s="38">
        <v>30751.512615530402</v>
      </c>
      <c r="AJ34" s="39">
        <f t="shared" si="9"/>
        <v>58.542843139757736</v>
      </c>
      <c r="AK34" s="39">
        <v>0</v>
      </c>
      <c r="AL34" s="48">
        <f t="shared" si="10"/>
        <v>0</v>
      </c>
      <c r="AM34" s="49">
        <f t="shared" si="11"/>
        <v>30751.512615530402</v>
      </c>
      <c r="AO34" s="50">
        <v>4704.7437428023959</v>
      </c>
      <c r="AQ34" s="50">
        <v>71294.756097560967</v>
      </c>
      <c r="AS34" s="51">
        <v>-368367.3</v>
      </c>
      <c r="AT34" s="52">
        <v>-403191.1</v>
      </c>
      <c r="AU34" s="52">
        <v>-206518.72007899999</v>
      </c>
      <c r="AV34" s="52">
        <v>-2164.3981530000001</v>
      </c>
      <c r="AW34" s="52">
        <v>-35108</v>
      </c>
      <c r="AX34" s="53">
        <v>-79553.059468000007</v>
      </c>
    </row>
    <row r="35" spans="1:50">
      <c r="A35" s="2">
        <v>345</v>
      </c>
      <c r="B35" s="3">
        <v>4125</v>
      </c>
      <c r="C35" s="35"/>
      <c r="D35" s="4" t="s">
        <v>204</v>
      </c>
      <c r="E35" s="21">
        <v>1555.6666666666667</v>
      </c>
      <c r="F35" s="21">
        <v>2755612</v>
      </c>
      <c r="G35" s="15">
        <v>1.6000000000000003</v>
      </c>
      <c r="H35" s="21">
        <v>1722257.5</v>
      </c>
      <c r="I35" s="21">
        <v>223478.33333333334</v>
      </c>
      <c r="J35" s="36">
        <v>0</v>
      </c>
      <c r="K35" s="17">
        <v>1.65</v>
      </c>
      <c r="L35" s="21">
        <v>2841724.875</v>
      </c>
      <c r="M35" s="21">
        <v>274795.97458333336</v>
      </c>
      <c r="N35" s="21">
        <f t="shared" si="0"/>
        <v>3116520.8495833334</v>
      </c>
      <c r="O35" s="37">
        <f t="shared" si="1"/>
        <v>2003.3345936897363</v>
      </c>
      <c r="P35" s="37">
        <f t="shared" si="16"/>
        <v>2400.6516979319881</v>
      </c>
      <c r="Q35" s="37">
        <f t="shared" si="17"/>
        <v>83.449614761503483</v>
      </c>
      <c r="R35" s="38">
        <v>228694.40081149168</v>
      </c>
      <c r="S35" s="39">
        <f t="shared" si="2"/>
        <v>147.00732856963253</v>
      </c>
      <c r="T35" s="40">
        <f t="shared" si="12"/>
        <v>89.573257299747169</v>
      </c>
      <c r="U35" s="38">
        <v>0</v>
      </c>
      <c r="V35" s="39">
        <f t="shared" si="3"/>
        <v>0</v>
      </c>
      <c r="W35" s="41">
        <f t="shared" si="13"/>
        <v>89.573257299747169</v>
      </c>
      <c r="X35" s="42">
        <v>0</v>
      </c>
      <c r="Y35" s="43">
        <f t="shared" si="4"/>
        <v>0</v>
      </c>
      <c r="Z35" s="44">
        <f t="shared" si="5"/>
        <v>0</v>
      </c>
      <c r="AA35" s="45">
        <f t="shared" si="6"/>
        <v>0</v>
      </c>
      <c r="AB35" s="46">
        <f t="shared" si="14"/>
        <v>89.573257299747169</v>
      </c>
      <c r="AC35" s="38">
        <f t="shared" si="7"/>
        <v>228694.40081149168</v>
      </c>
      <c r="AD35" s="39">
        <f t="shared" si="8"/>
        <v>147.00732856963253</v>
      </c>
      <c r="AE35" s="41">
        <f t="shared" si="15"/>
        <v>89.573257299747169</v>
      </c>
      <c r="AF35" s="33"/>
      <c r="AG35" s="47">
        <v>0</v>
      </c>
      <c r="AH35" s="33"/>
      <c r="AI35" s="38">
        <v>0</v>
      </c>
      <c r="AJ35" s="39">
        <f t="shared" si="9"/>
        <v>83.449614761503483</v>
      </c>
      <c r="AK35" s="39">
        <v>0</v>
      </c>
      <c r="AL35" s="48">
        <f t="shared" si="10"/>
        <v>0</v>
      </c>
      <c r="AM35" s="49">
        <f t="shared" si="11"/>
        <v>0</v>
      </c>
      <c r="AO35" s="50">
        <v>23830.844876855768</v>
      </c>
      <c r="AQ35" s="50">
        <v>172225.75</v>
      </c>
      <c r="AS35" s="51">
        <v>-501831.5</v>
      </c>
      <c r="AT35" s="52">
        <v>-688710.75</v>
      </c>
      <c r="AU35" s="52">
        <v>-352764.90621500002</v>
      </c>
      <c r="AV35" s="52">
        <v>-3697.1162279999999</v>
      </c>
      <c r="AW35" s="52">
        <v>-78096</v>
      </c>
      <c r="AX35" s="53">
        <v>-135888.54100699999</v>
      </c>
    </row>
    <row r="36" spans="1:50">
      <c r="A36" s="2">
        <v>351</v>
      </c>
      <c r="B36" s="3">
        <v>3101</v>
      </c>
      <c r="C36" s="35">
        <v>351</v>
      </c>
      <c r="D36" s="4" t="s">
        <v>184</v>
      </c>
      <c r="E36" s="21">
        <v>125577.33333333333</v>
      </c>
      <c r="F36" s="21">
        <v>375486656.66666669</v>
      </c>
      <c r="G36" s="15">
        <v>1.54</v>
      </c>
      <c r="H36" s="21">
        <v>243822504.32900429</v>
      </c>
      <c r="I36" s="21">
        <v>35752014</v>
      </c>
      <c r="J36" s="36">
        <v>15813000</v>
      </c>
      <c r="K36" s="17">
        <v>1.65</v>
      </c>
      <c r="L36" s="21">
        <v>385364632.14285713</v>
      </c>
      <c r="M36" s="21">
        <v>29656298.070833337</v>
      </c>
      <c r="N36" s="21">
        <f t="shared" si="0"/>
        <v>415020930.21369046</v>
      </c>
      <c r="O36" s="37">
        <f t="shared" si="1"/>
        <v>3304.9031954839816</v>
      </c>
      <c r="P36" s="37">
        <f t="shared" si="16"/>
        <v>2400.6516979319881</v>
      </c>
      <c r="Q36" s="37">
        <f t="shared" si="17"/>
        <v>137.66691762619917</v>
      </c>
      <c r="R36" s="38">
        <v>-42014791.938343503</v>
      </c>
      <c r="S36" s="39">
        <f t="shared" si="2"/>
        <v>-334.5730540942381</v>
      </c>
      <c r="T36" s="40">
        <f t="shared" si="12"/>
        <v>123.73015810450546</v>
      </c>
      <c r="U36" s="38">
        <v>0</v>
      </c>
      <c r="V36" s="39">
        <f t="shared" si="3"/>
        <v>0</v>
      </c>
      <c r="W36" s="41">
        <f t="shared" si="13"/>
        <v>123.73015810450546</v>
      </c>
      <c r="X36" s="42">
        <v>0</v>
      </c>
      <c r="Y36" s="43">
        <f t="shared" si="4"/>
        <v>0</v>
      </c>
      <c r="Z36" s="44">
        <f t="shared" si="5"/>
        <v>0</v>
      </c>
      <c r="AA36" s="45">
        <f t="shared" si="6"/>
        <v>0</v>
      </c>
      <c r="AB36" s="46">
        <f t="shared" si="14"/>
        <v>123.73015810450546</v>
      </c>
      <c r="AC36" s="38">
        <f t="shared" si="7"/>
        <v>-42014791.938343503</v>
      </c>
      <c r="AD36" s="39">
        <f t="shared" si="8"/>
        <v>-334.5730540942381</v>
      </c>
      <c r="AE36" s="41">
        <f t="shared" si="15"/>
        <v>123.73015810450546</v>
      </c>
      <c r="AF36" s="33"/>
      <c r="AG36" s="47">
        <v>63254000</v>
      </c>
      <c r="AH36" s="33"/>
      <c r="AI36" s="38">
        <v>0</v>
      </c>
      <c r="AJ36" s="39">
        <f t="shared" si="9"/>
        <v>137.66691762619917</v>
      </c>
      <c r="AK36" s="39">
        <v>0</v>
      </c>
      <c r="AL36" s="48">
        <f t="shared" si="10"/>
        <v>0</v>
      </c>
      <c r="AM36" s="49">
        <f t="shared" si="11"/>
        <v>0</v>
      </c>
      <c r="AO36" s="50">
        <v>2313426.1106579886</v>
      </c>
      <c r="AQ36" s="50">
        <v>24382250.432900429</v>
      </c>
      <c r="AS36" s="51">
        <v>-35808401</v>
      </c>
      <c r="AT36" s="52">
        <v>-56244267.149999999</v>
      </c>
      <c r="AU36" s="52">
        <v>-28808906.564025</v>
      </c>
      <c r="AV36" s="52">
        <v>-301928.77496100002</v>
      </c>
      <c r="AW36" s="52">
        <v>-29084339</v>
      </c>
      <c r="AX36" s="53">
        <v>-11097476.568714</v>
      </c>
    </row>
    <row r="37" spans="1:50">
      <c r="A37" s="2">
        <v>352</v>
      </c>
      <c r="B37" s="3">
        <v>2112</v>
      </c>
      <c r="C37" s="35">
        <v>351</v>
      </c>
      <c r="D37" s="4" t="s">
        <v>87</v>
      </c>
      <c r="E37" s="21">
        <v>6059.333333333333</v>
      </c>
      <c r="F37" s="21">
        <v>14700980</v>
      </c>
      <c r="G37" s="15">
        <v>1.4333333333333333</v>
      </c>
      <c r="H37" s="21">
        <v>10258422.80952381</v>
      </c>
      <c r="I37" s="21">
        <v>909111</v>
      </c>
      <c r="J37" s="36">
        <v>0</v>
      </c>
      <c r="K37" s="17">
        <v>1.65</v>
      </c>
      <c r="L37" s="21">
        <v>16926397.635714289</v>
      </c>
      <c r="M37" s="21">
        <v>1403889.7770833333</v>
      </c>
      <c r="N37" s="21">
        <f t="shared" si="0"/>
        <v>18330287.412797622</v>
      </c>
      <c r="O37" s="37">
        <f t="shared" si="1"/>
        <v>3025.1327009788133</v>
      </c>
      <c r="P37" s="37">
        <f t="shared" si="16"/>
        <v>2400.6516979319881</v>
      </c>
      <c r="Q37" s="37">
        <f t="shared" si="17"/>
        <v>126.01297820857464</v>
      </c>
      <c r="R37" s="38">
        <v>-1400057.2663841771</v>
      </c>
      <c r="S37" s="39">
        <f t="shared" si="2"/>
        <v>-231.05797112732597</v>
      </c>
      <c r="T37" s="40">
        <f t="shared" si="12"/>
        <v>116.38817627140202</v>
      </c>
      <c r="U37" s="38">
        <v>0</v>
      </c>
      <c r="V37" s="39">
        <f t="shared" si="3"/>
        <v>0</v>
      </c>
      <c r="W37" s="41">
        <f t="shared" si="13"/>
        <v>116.38817627140202</v>
      </c>
      <c r="X37" s="42">
        <v>0</v>
      </c>
      <c r="Y37" s="43">
        <f t="shared" si="4"/>
        <v>0</v>
      </c>
      <c r="Z37" s="44">
        <f t="shared" si="5"/>
        <v>0</v>
      </c>
      <c r="AA37" s="45">
        <f t="shared" si="6"/>
        <v>0</v>
      </c>
      <c r="AB37" s="46">
        <f t="shared" si="14"/>
        <v>116.38817627140202</v>
      </c>
      <c r="AC37" s="38">
        <f t="shared" si="7"/>
        <v>-1400057.2663841771</v>
      </c>
      <c r="AD37" s="39">
        <f t="shared" si="8"/>
        <v>-231.05797112732597</v>
      </c>
      <c r="AE37" s="41">
        <f t="shared" si="15"/>
        <v>116.38817627140202</v>
      </c>
      <c r="AF37" s="33"/>
      <c r="AG37" s="47">
        <v>0</v>
      </c>
      <c r="AH37" s="33"/>
      <c r="AI37" s="38">
        <v>0</v>
      </c>
      <c r="AJ37" s="39">
        <f t="shared" si="9"/>
        <v>126.01297820857464</v>
      </c>
      <c r="AK37" s="39">
        <v>0</v>
      </c>
      <c r="AL37" s="48">
        <f t="shared" si="10"/>
        <v>0</v>
      </c>
      <c r="AM37" s="49">
        <f t="shared" si="11"/>
        <v>0</v>
      </c>
      <c r="AO37" s="50">
        <v>43895.010785310005</v>
      </c>
      <c r="AQ37" s="50">
        <v>1025842.280952381</v>
      </c>
      <c r="AS37" s="51">
        <v>-2068515.25</v>
      </c>
      <c r="AT37" s="52">
        <v>-2689568.65</v>
      </c>
      <c r="AU37" s="52">
        <v>-1377625.4267849999</v>
      </c>
      <c r="AV37" s="52">
        <v>-14438.061248</v>
      </c>
      <c r="AW37" s="52">
        <v>-758543</v>
      </c>
      <c r="AX37" s="53">
        <v>-530674.97928900004</v>
      </c>
    </row>
    <row r="38" spans="1:50">
      <c r="A38" s="2">
        <v>353</v>
      </c>
      <c r="B38" s="3">
        <v>2103</v>
      </c>
      <c r="C38" s="35">
        <v>351</v>
      </c>
      <c r="D38" s="4" t="s">
        <v>78</v>
      </c>
      <c r="E38" s="21">
        <v>4136</v>
      </c>
      <c r="F38" s="21">
        <v>10616885</v>
      </c>
      <c r="G38" s="15">
        <v>1.4566666666666663</v>
      </c>
      <c r="H38" s="21">
        <v>7290286.3301640563</v>
      </c>
      <c r="I38" s="21">
        <v>811134.33333333337</v>
      </c>
      <c r="J38" s="36">
        <v>0</v>
      </c>
      <c r="K38" s="17">
        <v>1.65</v>
      </c>
      <c r="L38" s="21">
        <v>12028972.444770694</v>
      </c>
      <c r="M38" s="21">
        <v>920767.06666666677</v>
      </c>
      <c r="N38" s="21">
        <f t="shared" si="0"/>
        <v>12949739.51143736</v>
      </c>
      <c r="O38" s="37">
        <f t="shared" si="1"/>
        <v>3130.981506633791</v>
      </c>
      <c r="P38" s="37">
        <f t="shared" si="16"/>
        <v>2400.6516979319881</v>
      </c>
      <c r="Q38" s="37">
        <f t="shared" si="17"/>
        <v>130.42214784139392</v>
      </c>
      <c r="R38" s="38">
        <v>-1117638.3128525463</v>
      </c>
      <c r="S38" s="39">
        <f t="shared" si="2"/>
        <v>-270.22202921966789</v>
      </c>
      <c r="T38" s="40">
        <f t="shared" si="12"/>
        <v>119.16595314007814</v>
      </c>
      <c r="U38" s="38">
        <v>0</v>
      </c>
      <c r="V38" s="39">
        <f t="shared" si="3"/>
        <v>0</v>
      </c>
      <c r="W38" s="41">
        <f t="shared" si="13"/>
        <v>119.16595314007814</v>
      </c>
      <c r="X38" s="42">
        <v>0</v>
      </c>
      <c r="Y38" s="43">
        <f t="shared" si="4"/>
        <v>0</v>
      </c>
      <c r="Z38" s="44">
        <f t="shared" si="5"/>
        <v>0</v>
      </c>
      <c r="AA38" s="45">
        <f t="shared" si="6"/>
        <v>0</v>
      </c>
      <c r="AB38" s="46">
        <f t="shared" si="14"/>
        <v>119.16595314007814</v>
      </c>
      <c r="AC38" s="38">
        <f t="shared" si="7"/>
        <v>-1117638.3128525463</v>
      </c>
      <c r="AD38" s="39">
        <f t="shared" si="8"/>
        <v>-270.22202921966789</v>
      </c>
      <c r="AE38" s="41">
        <f t="shared" si="15"/>
        <v>119.16595314007814</v>
      </c>
      <c r="AF38" s="33"/>
      <c r="AG38" s="47">
        <v>0</v>
      </c>
      <c r="AH38" s="33"/>
      <c r="AI38" s="38">
        <v>0</v>
      </c>
      <c r="AJ38" s="39">
        <f t="shared" si="9"/>
        <v>130.42214784139392</v>
      </c>
      <c r="AK38" s="39">
        <v>0</v>
      </c>
      <c r="AL38" s="48">
        <f t="shared" si="10"/>
        <v>0</v>
      </c>
      <c r="AM38" s="49">
        <f t="shared" si="11"/>
        <v>0</v>
      </c>
      <c r="AO38" s="50">
        <v>29960.857275033246</v>
      </c>
      <c r="AQ38" s="50">
        <v>729028.63301640563</v>
      </c>
      <c r="AS38" s="51">
        <v>-1472451.7</v>
      </c>
      <c r="AT38" s="52">
        <v>-1869421.2</v>
      </c>
      <c r="AU38" s="52">
        <v>-957537.237372</v>
      </c>
      <c r="AV38" s="52">
        <v>-10035.370290999999</v>
      </c>
      <c r="AW38" s="52">
        <v>-554641</v>
      </c>
      <c r="AX38" s="53">
        <v>-368852.84180400003</v>
      </c>
    </row>
    <row r="39" spans="1:50">
      <c r="A39" s="2">
        <v>354</v>
      </c>
      <c r="B39" s="3">
        <v>2104</v>
      </c>
      <c r="C39" s="35">
        <v>351</v>
      </c>
      <c r="D39" s="4" t="s">
        <v>79</v>
      </c>
      <c r="E39" s="21">
        <v>2812.6666666666665</v>
      </c>
      <c r="F39" s="21">
        <v>5980026</v>
      </c>
      <c r="G39" s="15">
        <v>1.3</v>
      </c>
      <c r="H39" s="21">
        <v>4600020</v>
      </c>
      <c r="I39" s="21">
        <v>529586.66666666663</v>
      </c>
      <c r="J39" s="36">
        <v>0</v>
      </c>
      <c r="K39" s="17">
        <v>1.65</v>
      </c>
      <c r="L39" s="21">
        <v>7590033</v>
      </c>
      <c r="M39" s="21">
        <v>640725.25708333333</v>
      </c>
      <c r="N39" s="21">
        <f t="shared" si="0"/>
        <v>8230758.2570833331</v>
      </c>
      <c r="O39" s="37">
        <f t="shared" si="1"/>
        <v>2926.318413279213</v>
      </c>
      <c r="P39" s="37">
        <f t="shared" si="16"/>
        <v>2400.6516979319881</v>
      </c>
      <c r="Q39" s="37">
        <f t="shared" si="17"/>
        <v>121.89683392222429</v>
      </c>
      <c r="R39" s="38">
        <v>-547054.34177232115</v>
      </c>
      <c r="S39" s="39">
        <f t="shared" si="2"/>
        <v>-194.496684678474</v>
      </c>
      <c r="T39" s="40">
        <f t="shared" si="12"/>
        <v>113.79500537100128</v>
      </c>
      <c r="U39" s="38">
        <v>0</v>
      </c>
      <c r="V39" s="39">
        <f t="shared" si="3"/>
        <v>0</v>
      </c>
      <c r="W39" s="41">
        <f t="shared" si="13"/>
        <v>113.79500537100128</v>
      </c>
      <c r="X39" s="42">
        <v>0</v>
      </c>
      <c r="Y39" s="43">
        <f t="shared" si="4"/>
        <v>0</v>
      </c>
      <c r="Z39" s="44">
        <f t="shared" si="5"/>
        <v>0</v>
      </c>
      <c r="AA39" s="45">
        <f t="shared" si="6"/>
        <v>0</v>
      </c>
      <c r="AB39" s="46">
        <f t="shared" si="14"/>
        <v>113.79500537100128</v>
      </c>
      <c r="AC39" s="38">
        <f t="shared" si="7"/>
        <v>-547054.34177232115</v>
      </c>
      <c r="AD39" s="39">
        <f t="shared" si="8"/>
        <v>-194.496684678474</v>
      </c>
      <c r="AE39" s="41">
        <f t="shared" si="15"/>
        <v>113.79500537100128</v>
      </c>
      <c r="AF39" s="33"/>
      <c r="AG39" s="47">
        <v>0</v>
      </c>
      <c r="AH39" s="33"/>
      <c r="AI39" s="38">
        <v>0</v>
      </c>
      <c r="AJ39" s="39">
        <f t="shared" si="9"/>
        <v>121.89683392222429</v>
      </c>
      <c r="AK39" s="39">
        <v>0</v>
      </c>
      <c r="AL39" s="48">
        <f t="shared" si="10"/>
        <v>0</v>
      </c>
      <c r="AM39" s="49">
        <f t="shared" si="11"/>
        <v>0</v>
      </c>
      <c r="AO39" s="50">
        <v>18894.905648114778</v>
      </c>
      <c r="AQ39" s="50">
        <v>460002</v>
      </c>
      <c r="AS39" s="51">
        <v>-795145.65</v>
      </c>
      <c r="AT39" s="52">
        <v>-1249981.1499999999</v>
      </c>
      <c r="AU39" s="52">
        <v>-640253.52095100004</v>
      </c>
      <c r="AV39" s="52">
        <v>-6710.1110140000001</v>
      </c>
      <c r="AW39" s="52">
        <v>-458270</v>
      </c>
      <c r="AX39" s="53">
        <v>-246632.00704999999</v>
      </c>
    </row>
    <row r="40" spans="1:50">
      <c r="A40" s="2">
        <v>355</v>
      </c>
      <c r="B40" s="3">
        <v>2105</v>
      </c>
      <c r="C40" s="35">
        <v>351</v>
      </c>
      <c r="D40" s="4" t="s">
        <v>80</v>
      </c>
      <c r="E40" s="21">
        <v>38352</v>
      </c>
      <c r="F40" s="21">
        <v>92527837</v>
      </c>
      <c r="G40" s="15">
        <v>1.5066666666666668</v>
      </c>
      <c r="H40" s="21">
        <v>61438173.427467383</v>
      </c>
      <c r="I40" s="21">
        <v>7664454.666666667</v>
      </c>
      <c r="J40" s="36">
        <v>0</v>
      </c>
      <c r="K40" s="17">
        <v>1.65</v>
      </c>
      <c r="L40" s="21">
        <v>101372986.1553212</v>
      </c>
      <c r="M40" s="21">
        <v>7823918.5049999999</v>
      </c>
      <c r="N40" s="21">
        <f t="shared" si="0"/>
        <v>109196904.66032119</v>
      </c>
      <c r="O40" s="37">
        <f t="shared" si="1"/>
        <v>2847.2284277305275</v>
      </c>
      <c r="P40" s="37">
        <f t="shared" si="16"/>
        <v>2400.6516979319881</v>
      </c>
      <c r="Q40" s="37">
        <f t="shared" si="17"/>
        <v>118.60231245470709</v>
      </c>
      <c r="R40" s="38">
        <v>-6337030.9742564503</v>
      </c>
      <c r="S40" s="39">
        <f t="shared" si="2"/>
        <v>-165.23339002546021</v>
      </c>
      <c r="T40" s="40">
        <f t="shared" si="12"/>
        <v>111.71945684646543</v>
      </c>
      <c r="U40" s="38">
        <v>0</v>
      </c>
      <c r="V40" s="39">
        <f t="shared" si="3"/>
        <v>0</v>
      </c>
      <c r="W40" s="41">
        <f t="shared" si="13"/>
        <v>111.71945684646543</v>
      </c>
      <c r="X40" s="42">
        <v>0</v>
      </c>
      <c r="Y40" s="43">
        <f t="shared" si="4"/>
        <v>0</v>
      </c>
      <c r="Z40" s="44">
        <f t="shared" si="5"/>
        <v>0</v>
      </c>
      <c r="AA40" s="45">
        <f t="shared" si="6"/>
        <v>0</v>
      </c>
      <c r="AB40" s="46">
        <f t="shared" si="14"/>
        <v>111.71945684646543</v>
      </c>
      <c r="AC40" s="38">
        <f t="shared" si="7"/>
        <v>-6337030.9742564503</v>
      </c>
      <c r="AD40" s="39">
        <f t="shared" si="8"/>
        <v>-165.23339002546021</v>
      </c>
      <c r="AE40" s="41">
        <f t="shared" si="15"/>
        <v>111.71945684646543</v>
      </c>
      <c r="AF40" s="33"/>
      <c r="AG40" s="47">
        <v>0</v>
      </c>
      <c r="AH40" s="33"/>
      <c r="AI40" s="38">
        <v>0</v>
      </c>
      <c r="AJ40" s="39">
        <f t="shared" si="9"/>
        <v>118.60231245470709</v>
      </c>
      <c r="AK40" s="39">
        <v>0</v>
      </c>
      <c r="AL40" s="48">
        <f t="shared" si="10"/>
        <v>0</v>
      </c>
      <c r="AM40" s="49">
        <f t="shared" si="11"/>
        <v>0</v>
      </c>
      <c r="AO40" s="50">
        <v>524865.76638759044</v>
      </c>
      <c r="AQ40" s="50">
        <v>6143817.3427467393</v>
      </c>
      <c r="AS40" s="51">
        <v>-12874484.15</v>
      </c>
      <c r="AT40" s="52">
        <v>-17154714.600000001</v>
      </c>
      <c r="AU40" s="52">
        <v>-8786825.6749189999</v>
      </c>
      <c r="AV40" s="52">
        <v>-92089.420538000006</v>
      </c>
      <c r="AW40" s="52">
        <v>-5879586</v>
      </c>
      <c r="AX40" s="53">
        <v>-3384772.4079390001</v>
      </c>
    </row>
    <row r="41" spans="1:50">
      <c r="A41" s="2">
        <v>356</v>
      </c>
      <c r="B41" s="3">
        <v>2106</v>
      </c>
      <c r="C41" s="35">
        <v>351</v>
      </c>
      <c r="D41" s="4" t="s">
        <v>81</v>
      </c>
      <c r="E41" s="21">
        <v>12380.666666666666</v>
      </c>
      <c r="F41" s="21">
        <v>36400400.666666664</v>
      </c>
      <c r="G41" s="15">
        <v>0.98999999999999988</v>
      </c>
      <c r="H41" s="21">
        <v>36768081.481481478</v>
      </c>
      <c r="I41" s="21">
        <v>1597210.6666666667</v>
      </c>
      <c r="J41" s="36">
        <v>0</v>
      </c>
      <c r="K41" s="17">
        <v>1.65</v>
      </c>
      <c r="L41" s="21">
        <v>60667334.44444444</v>
      </c>
      <c r="M41" s="21">
        <v>3896975.0874999999</v>
      </c>
      <c r="N41" s="21">
        <f t="shared" si="0"/>
        <v>64564309.531944439</v>
      </c>
      <c r="O41" s="37">
        <f t="shared" si="1"/>
        <v>5214.9299605792185</v>
      </c>
      <c r="P41" s="37">
        <f t="shared" si="16"/>
        <v>2400.6516979319881</v>
      </c>
      <c r="Q41" s="37">
        <f t="shared" si="17"/>
        <v>217.22976161313014</v>
      </c>
      <c r="R41" s="38">
        <v>-12891777.198520029</v>
      </c>
      <c r="S41" s="39">
        <f t="shared" si="2"/>
        <v>-1041.2829571794757</v>
      </c>
      <c r="T41" s="40">
        <f t="shared" si="12"/>
        <v>173.85474981627198</v>
      </c>
      <c r="U41" s="38">
        <v>0</v>
      </c>
      <c r="V41" s="39">
        <f t="shared" si="3"/>
        <v>0</v>
      </c>
      <c r="W41" s="41">
        <f t="shared" si="13"/>
        <v>173.85474981627198</v>
      </c>
      <c r="X41" s="42">
        <v>0</v>
      </c>
      <c r="Y41" s="43">
        <f t="shared" si="4"/>
        <v>0</v>
      </c>
      <c r="Z41" s="44">
        <f t="shared" si="5"/>
        <v>0</v>
      </c>
      <c r="AA41" s="45">
        <f t="shared" si="6"/>
        <v>0</v>
      </c>
      <c r="AB41" s="46">
        <f t="shared" si="14"/>
        <v>173.85474981627198</v>
      </c>
      <c r="AC41" s="38">
        <f t="shared" si="7"/>
        <v>-12891777.198520029</v>
      </c>
      <c r="AD41" s="39">
        <f t="shared" si="8"/>
        <v>-1041.2829571794757</v>
      </c>
      <c r="AE41" s="41">
        <f t="shared" si="15"/>
        <v>173.85474981627198</v>
      </c>
      <c r="AF41" s="33"/>
      <c r="AG41" s="47">
        <v>0</v>
      </c>
      <c r="AH41" s="33"/>
      <c r="AI41" s="38">
        <v>0</v>
      </c>
      <c r="AJ41" s="39">
        <f t="shared" si="9"/>
        <v>217.22976161313014</v>
      </c>
      <c r="AK41" s="39">
        <v>0</v>
      </c>
      <c r="AL41" s="48">
        <f t="shared" si="10"/>
        <v>0</v>
      </c>
      <c r="AM41" s="49">
        <f t="shared" si="11"/>
        <v>0</v>
      </c>
      <c r="AO41" s="50">
        <v>117667.69427370706</v>
      </c>
      <c r="AQ41" s="50">
        <v>3676808.1481481479</v>
      </c>
      <c r="AS41" s="51">
        <v>-3845237.45</v>
      </c>
      <c r="AT41" s="52">
        <v>-5492368.2999999998</v>
      </c>
      <c r="AU41" s="52">
        <v>-2813248.952271</v>
      </c>
      <c r="AV41" s="52">
        <v>-29483.96559</v>
      </c>
      <c r="AW41" s="52">
        <v>-1472072</v>
      </c>
      <c r="AX41" s="53">
        <v>-1083691.4014910001</v>
      </c>
    </row>
    <row r="42" spans="1:50">
      <c r="A42" s="2">
        <v>357</v>
      </c>
      <c r="B42" s="3">
        <v>2107</v>
      </c>
      <c r="C42" s="35"/>
      <c r="D42" s="4" t="s">
        <v>82</v>
      </c>
      <c r="E42" s="21">
        <v>870.33333333333337</v>
      </c>
      <c r="F42" s="21">
        <v>1311547</v>
      </c>
      <c r="G42" s="15">
        <v>1.83</v>
      </c>
      <c r="H42" s="21">
        <v>716692.34972677601</v>
      </c>
      <c r="I42" s="21">
        <v>121126</v>
      </c>
      <c r="J42" s="36">
        <v>0</v>
      </c>
      <c r="K42" s="17">
        <v>1.65</v>
      </c>
      <c r="L42" s="21">
        <v>1182542.3770491802</v>
      </c>
      <c r="M42" s="21">
        <v>110117.26666666668</v>
      </c>
      <c r="N42" s="21">
        <f t="shared" si="0"/>
        <v>1292659.6437158468</v>
      </c>
      <c r="O42" s="37">
        <f t="shared" si="1"/>
        <v>1485.2466224234165</v>
      </c>
      <c r="P42" s="37">
        <f t="shared" si="16"/>
        <v>2400.6516979319881</v>
      </c>
      <c r="Q42" s="37">
        <f t="shared" si="17"/>
        <v>61.868476118499984</v>
      </c>
      <c r="R42" s="38">
        <v>294781.79376552143</v>
      </c>
      <c r="S42" s="39">
        <f t="shared" si="2"/>
        <v>338.69987793817091</v>
      </c>
      <c r="T42" s="40">
        <f t="shared" si="12"/>
        <v>75.977139954654973</v>
      </c>
      <c r="U42" s="38">
        <v>209414</v>
      </c>
      <c r="V42" s="39">
        <f t="shared" si="3"/>
        <v>240.61355802374567</v>
      </c>
      <c r="W42" s="41">
        <f t="shared" si="13"/>
        <v>85.999983261371185</v>
      </c>
      <c r="X42" s="42">
        <v>0</v>
      </c>
      <c r="Y42" s="43">
        <f t="shared" si="4"/>
        <v>0</v>
      </c>
      <c r="Z42" s="44">
        <f t="shared" si="5"/>
        <v>209414</v>
      </c>
      <c r="AA42" s="45">
        <f t="shared" si="6"/>
        <v>240.61355802374567</v>
      </c>
      <c r="AB42" s="46">
        <f t="shared" si="14"/>
        <v>85.999983261371185</v>
      </c>
      <c r="AC42" s="38">
        <f t="shared" si="7"/>
        <v>504195.79376552143</v>
      </c>
      <c r="AD42" s="39">
        <f t="shared" si="8"/>
        <v>579.31343596191664</v>
      </c>
      <c r="AE42" s="41">
        <f t="shared" si="15"/>
        <v>85.999983261371185</v>
      </c>
      <c r="AF42" s="33"/>
      <c r="AG42" s="47">
        <v>0</v>
      </c>
      <c r="AH42" s="33"/>
      <c r="AI42" s="38">
        <v>102868.43292862622</v>
      </c>
      <c r="AJ42" s="39">
        <f t="shared" si="9"/>
        <v>61.868476118499984</v>
      </c>
      <c r="AK42" s="39">
        <v>0</v>
      </c>
      <c r="AL42" s="48">
        <f t="shared" si="10"/>
        <v>0</v>
      </c>
      <c r="AM42" s="49">
        <f t="shared" si="11"/>
        <v>102868.43292862622</v>
      </c>
      <c r="AO42" s="50">
        <v>5023.0116431417746</v>
      </c>
      <c r="AQ42" s="50">
        <v>71669.234972677586</v>
      </c>
      <c r="AS42" s="51">
        <v>-291371.34999999998</v>
      </c>
      <c r="AT42" s="52">
        <v>-385873.4</v>
      </c>
      <c r="AU42" s="52">
        <v>-197648.42263099999</v>
      </c>
      <c r="AV42" s="52">
        <v>-2071.4339150000001</v>
      </c>
      <c r="AW42" s="52">
        <v>-50738</v>
      </c>
      <c r="AX42" s="53">
        <v>-76136.132903999998</v>
      </c>
    </row>
    <row r="43" spans="1:50">
      <c r="A43" s="2">
        <v>358</v>
      </c>
      <c r="B43" s="3">
        <v>2108</v>
      </c>
      <c r="C43" s="35">
        <v>351</v>
      </c>
      <c r="D43" s="4" t="s">
        <v>83</v>
      </c>
      <c r="E43" s="21">
        <v>2904.6666666666665</v>
      </c>
      <c r="F43" s="21">
        <v>6366682</v>
      </c>
      <c r="G43" s="15">
        <v>1.45</v>
      </c>
      <c r="H43" s="21">
        <v>4390815.1724137934</v>
      </c>
      <c r="I43" s="21">
        <v>653492</v>
      </c>
      <c r="J43" s="36">
        <v>0</v>
      </c>
      <c r="K43" s="17">
        <v>1.65</v>
      </c>
      <c r="L43" s="21">
        <v>7244845.0344827585</v>
      </c>
      <c r="M43" s="21">
        <v>664001.22499999998</v>
      </c>
      <c r="N43" s="21">
        <f t="shared" si="0"/>
        <v>7908846.2594827581</v>
      </c>
      <c r="O43" s="37">
        <f t="shared" si="1"/>
        <v>2722.8068370952806</v>
      </c>
      <c r="P43" s="37">
        <f t="shared" si="16"/>
        <v>2400.6516979319881</v>
      </c>
      <c r="Q43" s="37">
        <f t="shared" si="17"/>
        <v>113.41948686020588</v>
      </c>
      <c r="R43" s="38">
        <v>-346228.7188625033</v>
      </c>
      <c r="S43" s="39">
        <f t="shared" si="2"/>
        <v>-119.19740149041886</v>
      </c>
      <c r="T43" s="40">
        <f t="shared" si="12"/>
        <v>108.45427672192967</v>
      </c>
      <c r="U43" s="38">
        <v>0</v>
      </c>
      <c r="V43" s="39">
        <f t="shared" si="3"/>
        <v>0</v>
      </c>
      <c r="W43" s="41">
        <f t="shared" si="13"/>
        <v>108.45427672192967</v>
      </c>
      <c r="X43" s="42">
        <v>0</v>
      </c>
      <c r="Y43" s="43">
        <f t="shared" si="4"/>
        <v>0</v>
      </c>
      <c r="Z43" s="44">
        <f t="shared" si="5"/>
        <v>0</v>
      </c>
      <c r="AA43" s="45">
        <f t="shared" si="6"/>
        <v>0</v>
      </c>
      <c r="AB43" s="46">
        <f t="shared" si="14"/>
        <v>108.45427672192967</v>
      </c>
      <c r="AC43" s="38">
        <f t="shared" si="7"/>
        <v>-346228.7188625033</v>
      </c>
      <c r="AD43" s="39">
        <f t="shared" si="8"/>
        <v>-119.19740149041886</v>
      </c>
      <c r="AE43" s="41">
        <f t="shared" si="15"/>
        <v>108.45427672192967</v>
      </c>
      <c r="AF43" s="33"/>
      <c r="AG43" s="47">
        <v>0</v>
      </c>
      <c r="AH43" s="33"/>
      <c r="AI43" s="38">
        <v>0</v>
      </c>
      <c r="AJ43" s="39">
        <f t="shared" si="9"/>
        <v>113.41948686020588</v>
      </c>
      <c r="AK43" s="39">
        <v>0</v>
      </c>
      <c r="AL43" s="48">
        <f t="shared" si="10"/>
        <v>0</v>
      </c>
      <c r="AM43" s="49">
        <f t="shared" si="11"/>
        <v>0</v>
      </c>
      <c r="AO43" s="50">
        <v>27904.143363991963</v>
      </c>
      <c r="AQ43" s="50">
        <v>439081.5172413793</v>
      </c>
      <c r="AS43" s="51">
        <v>-985962.2</v>
      </c>
      <c r="AT43" s="52">
        <v>-1283728.3999999999</v>
      </c>
      <c r="AU43" s="52">
        <v>-657539.22879900003</v>
      </c>
      <c r="AV43" s="52">
        <v>-6891.2720929999996</v>
      </c>
      <c r="AW43" s="52">
        <v>-337867</v>
      </c>
      <c r="AX43" s="53">
        <v>-253290.633172</v>
      </c>
    </row>
    <row r="44" spans="1:50">
      <c r="A44" s="2">
        <v>359</v>
      </c>
      <c r="B44" s="3">
        <v>2109</v>
      </c>
      <c r="C44" s="35">
        <v>351</v>
      </c>
      <c r="D44" s="4" t="s">
        <v>84</v>
      </c>
      <c r="E44" s="21">
        <v>4623.666666666667</v>
      </c>
      <c r="F44" s="21">
        <v>10880040</v>
      </c>
      <c r="G44" s="15">
        <v>1.68</v>
      </c>
      <c r="H44" s="21">
        <v>6474789.4117647065</v>
      </c>
      <c r="I44" s="21">
        <v>1001057</v>
      </c>
      <c r="J44" s="36">
        <v>0</v>
      </c>
      <c r="K44" s="17">
        <v>1.65</v>
      </c>
      <c r="L44" s="21">
        <v>10683402.529411765</v>
      </c>
      <c r="M44" s="21">
        <v>1005274.8333333334</v>
      </c>
      <c r="N44" s="21">
        <f t="shared" si="0"/>
        <v>11688677.362745099</v>
      </c>
      <c r="O44" s="37">
        <f t="shared" si="1"/>
        <v>2528.0103877323404</v>
      </c>
      <c r="P44" s="37">
        <f t="shared" si="16"/>
        <v>2400.6516979319881</v>
      </c>
      <c r="Q44" s="37">
        <f t="shared" si="17"/>
        <v>105.30517150447372</v>
      </c>
      <c r="R44" s="38">
        <v>-217879.72763388752</v>
      </c>
      <c r="S44" s="39">
        <f t="shared" si="2"/>
        <v>-47.122715226130957</v>
      </c>
      <c r="T44" s="40">
        <f t="shared" si="12"/>
        <v>103.34225804781842</v>
      </c>
      <c r="U44" s="38">
        <v>0</v>
      </c>
      <c r="V44" s="39">
        <f t="shared" si="3"/>
        <v>0</v>
      </c>
      <c r="W44" s="41">
        <f t="shared" si="13"/>
        <v>103.34225804781842</v>
      </c>
      <c r="X44" s="42">
        <v>0</v>
      </c>
      <c r="Y44" s="43">
        <f t="shared" si="4"/>
        <v>0</v>
      </c>
      <c r="Z44" s="44">
        <f t="shared" si="5"/>
        <v>0</v>
      </c>
      <c r="AA44" s="45">
        <f t="shared" si="6"/>
        <v>0</v>
      </c>
      <c r="AB44" s="46">
        <f t="shared" si="14"/>
        <v>103.34225804781842</v>
      </c>
      <c r="AC44" s="38">
        <f t="shared" si="7"/>
        <v>-217879.72763388752</v>
      </c>
      <c r="AD44" s="39">
        <f t="shared" si="8"/>
        <v>-47.122715226130957</v>
      </c>
      <c r="AE44" s="41">
        <f t="shared" si="15"/>
        <v>103.34225804781842</v>
      </c>
      <c r="AF44" s="33"/>
      <c r="AG44" s="47">
        <v>0</v>
      </c>
      <c r="AH44" s="33"/>
      <c r="AI44" s="38">
        <v>0</v>
      </c>
      <c r="AJ44" s="39">
        <f t="shared" si="9"/>
        <v>105.30517150447372</v>
      </c>
      <c r="AK44" s="39">
        <v>0</v>
      </c>
      <c r="AL44" s="48">
        <f t="shared" si="10"/>
        <v>0</v>
      </c>
      <c r="AM44" s="49">
        <f t="shared" si="11"/>
        <v>0</v>
      </c>
      <c r="AO44" s="50">
        <v>28665.322204268108</v>
      </c>
      <c r="AQ44" s="50">
        <v>647478.94117647072</v>
      </c>
      <c r="AS44" s="51">
        <v>-1670428</v>
      </c>
      <c r="AT44" s="52">
        <v>-2066132.25</v>
      </c>
      <c r="AU44" s="52">
        <v>-1058294.7186449999</v>
      </c>
      <c r="AV44" s="52">
        <v>-11091.348685000001</v>
      </c>
      <c r="AW44" s="52">
        <v>-525959</v>
      </c>
      <c r="AX44" s="53">
        <v>-407665.62302</v>
      </c>
    </row>
    <row r="45" spans="1:50">
      <c r="A45" s="2">
        <v>360</v>
      </c>
      <c r="B45" s="3">
        <v>2110</v>
      </c>
      <c r="C45" s="35">
        <v>351</v>
      </c>
      <c r="D45" s="4" t="s">
        <v>85</v>
      </c>
      <c r="E45" s="21">
        <v>8909.6666666666661</v>
      </c>
      <c r="F45" s="21">
        <v>21249968.666666668</v>
      </c>
      <c r="G45" s="15">
        <v>1.54</v>
      </c>
      <c r="H45" s="21">
        <v>13798680.952380953</v>
      </c>
      <c r="I45" s="21">
        <v>1460129.3333333333</v>
      </c>
      <c r="J45" s="36">
        <v>0</v>
      </c>
      <c r="K45" s="17">
        <v>1.65</v>
      </c>
      <c r="L45" s="21">
        <v>22767823.571428567</v>
      </c>
      <c r="M45" s="21">
        <v>1822923.8083333333</v>
      </c>
      <c r="N45" s="21">
        <f t="shared" si="0"/>
        <v>24590747.379761901</v>
      </c>
      <c r="O45" s="37">
        <f t="shared" si="1"/>
        <v>2760.0075625457634</v>
      </c>
      <c r="P45" s="37">
        <f t="shared" si="16"/>
        <v>2400.6516979319881</v>
      </c>
      <c r="Q45" s="37">
        <f t="shared" si="17"/>
        <v>114.96909630511323</v>
      </c>
      <c r="R45" s="38">
        <v>-1184644.1583156025</v>
      </c>
      <c r="S45" s="39">
        <f t="shared" si="2"/>
        <v>-132.96166990709744</v>
      </c>
      <c r="T45" s="40">
        <f t="shared" si="12"/>
        <v>109.43053067222131</v>
      </c>
      <c r="U45" s="38">
        <v>0</v>
      </c>
      <c r="V45" s="39">
        <f t="shared" si="3"/>
        <v>0</v>
      </c>
      <c r="W45" s="41">
        <f t="shared" si="13"/>
        <v>109.43053067222131</v>
      </c>
      <c r="X45" s="42">
        <v>0</v>
      </c>
      <c r="Y45" s="43">
        <f t="shared" si="4"/>
        <v>0</v>
      </c>
      <c r="Z45" s="44">
        <f t="shared" si="5"/>
        <v>0</v>
      </c>
      <c r="AA45" s="45">
        <f t="shared" si="6"/>
        <v>0</v>
      </c>
      <c r="AB45" s="46">
        <f t="shared" si="14"/>
        <v>109.43053067222131</v>
      </c>
      <c r="AC45" s="38">
        <f t="shared" si="7"/>
        <v>-1184644.1583156025</v>
      </c>
      <c r="AD45" s="39">
        <f t="shared" si="8"/>
        <v>-132.96166990709744</v>
      </c>
      <c r="AE45" s="41">
        <f t="shared" si="15"/>
        <v>109.43053067222131</v>
      </c>
      <c r="AF45" s="33"/>
      <c r="AG45" s="47">
        <v>0</v>
      </c>
      <c r="AH45" s="33"/>
      <c r="AI45" s="38">
        <v>0</v>
      </c>
      <c r="AJ45" s="39">
        <f t="shared" si="9"/>
        <v>114.96909630511323</v>
      </c>
      <c r="AK45" s="39">
        <v>0</v>
      </c>
      <c r="AL45" s="48">
        <f t="shared" si="10"/>
        <v>0</v>
      </c>
      <c r="AM45" s="49">
        <f t="shared" si="11"/>
        <v>0</v>
      </c>
      <c r="AO45" s="50">
        <v>71030.559797653972</v>
      </c>
      <c r="AQ45" s="50">
        <v>1379868.0952380951</v>
      </c>
      <c r="AS45" s="51">
        <v>-3113374.45</v>
      </c>
      <c r="AT45" s="52">
        <v>-3941770.05</v>
      </c>
      <c r="AU45" s="52">
        <v>-2019016.165358</v>
      </c>
      <c r="AV45" s="52">
        <v>-21160.090755000001</v>
      </c>
      <c r="AW45" s="52">
        <v>-1128434</v>
      </c>
      <c r="AX45" s="53">
        <v>-777745.053847</v>
      </c>
    </row>
    <row r="46" spans="1:50">
      <c r="A46" s="2">
        <v>361</v>
      </c>
      <c r="B46" s="3">
        <v>2111</v>
      </c>
      <c r="C46" s="35">
        <v>351</v>
      </c>
      <c r="D46" s="4" t="s">
        <v>86</v>
      </c>
      <c r="E46" s="21">
        <v>9730.6666666666661</v>
      </c>
      <c r="F46" s="21">
        <v>20812151.666666668</v>
      </c>
      <c r="G46" s="15">
        <v>1.3999999999999997</v>
      </c>
      <c r="H46" s="21">
        <v>14865822.619047619</v>
      </c>
      <c r="I46" s="21">
        <v>1662876.3333333333</v>
      </c>
      <c r="J46" s="36">
        <v>0</v>
      </c>
      <c r="K46" s="17">
        <v>1.65</v>
      </c>
      <c r="L46" s="21">
        <v>24528607.321428571</v>
      </c>
      <c r="M46" s="21">
        <v>2057505.2612499997</v>
      </c>
      <c r="N46" s="21">
        <f t="shared" si="0"/>
        <v>26586112.582678571</v>
      </c>
      <c r="O46" s="37">
        <f t="shared" si="1"/>
        <v>2732.1984704040738</v>
      </c>
      <c r="P46" s="37">
        <f t="shared" si="16"/>
        <v>2400.6516979319881</v>
      </c>
      <c r="Q46" s="37">
        <f t="shared" si="17"/>
        <v>113.81069868476516</v>
      </c>
      <c r="R46" s="38">
        <v>-1193683.3171139711</v>
      </c>
      <c r="S46" s="39">
        <f t="shared" si="2"/>
        <v>-122.67230581467228</v>
      </c>
      <c r="T46" s="40">
        <f t="shared" si="12"/>
        <v>108.70074017140203</v>
      </c>
      <c r="U46" s="38">
        <v>0</v>
      </c>
      <c r="V46" s="39">
        <f t="shared" si="3"/>
        <v>0</v>
      </c>
      <c r="W46" s="41">
        <f t="shared" si="13"/>
        <v>108.70074017140203</v>
      </c>
      <c r="X46" s="42">
        <v>0</v>
      </c>
      <c r="Y46" s="43">
        <f t="shared" si="4"/>
        <v>0</v>
      </c>
      <c r="Z46" s="44">
        <f t="shared" si="5"/>
        <v>0</v>
      </c>
      <c r="AA46" s="45">
        <f t="shared" si="6"/>
        <v>0</v>
      </c>
      <c r="AB46" s="46">
        <f t="shared" si="14"/>
        <v>108.70074017140203</v>
      </c>
      <c r="AC46" s="38">
        <f t="shared" si="7"/>
        <v>-1193683.3171139711</v>
      </c>
      <c r="AD46" s="39">
        <f t="shared" si="8"/>
        <v>-122.67230581467228</v>
      </c>
      <c r="AE46" s="41">
        <f t="shared" si="15"/>
        <v>108.70074017140203</v>
      </c>
      <c r="AF46" s="33"/>
      <c r="AG46" s="47">
        <v>0</v>
      </c>
      <c r="AH46" s="33"/>
      <c r="AI46" s="38">
        <v>0</v>
      </c>
      <c r="AJ46" s="39">
        <f t="shared" si="9"/>
        <v>113.81069868476516</v>
      </c>
      <c r="AK46" s="39">
        <v>0</v>
      </c>
      <c r="AL46" s="48">
        <f t="shared" si="10"/>
        <v>0</v>
      </c>
      <c r="AM46" s="49">
        <f t="shared" si="11"/>
        <v>0</v>
      </c>
      <c r="AO46" s="50">
        <v>155566.81620675593</v>
      </c>
      <c r="AQ46" s="50">
        <v>1486582.2619047619</v>
      </c>
      <c r="AS46" s="51">
        <v>-3237742.9</v>
      </c>
      <c r="AT46" s="52">
        <v>-4348069.4000000004</v>
      </c>
      <c r="AU46" s="52">
        <v>-2227126.9901069999</v>
      </c>
      <c r="AV46" s="52">
        <v>-23341.174795999999</v>
      </c>
      <c r="AW46" s="52">
        <v>-1325880</v>
      </c>
      <c r="AX46" s="53">
        <v>-857911.40782600001</v>
      </c>
    </row>
    <row r="47" spans="1:50">
      <c r="A47" s="2">
        <v>362</v>
      </c>
      <c r="B47" s="3">
        <v>2113</v>
      </c>
      <c r="C47" s="35">
        <v>351</v>
      </c>
      <c r="D47" s="4" t="s">
        <v>88</v>
      </c>
      <c r="E47" s="21">
        <v>10920.666666666666</v>
      </c>
      <c r="F47" s="21">
        <v>31057564</v>
      </c>
      <c r="G47" s="15">
        <v>1.19</v>
      </c>
      <c r="H47" s="21">
        <v>26084700.38874067</v>
      </c>
      <c r="I47" s="21">
        <v>2254078</v>
      </c>
      <c r="J47" s="36">
        <v>0</v>
      </c>
      <c r="K47" s="17">
        <v>1.65</v>
      </c>
      <c r="L47" s="21">
        <v>43039755.6414221</v>
      </c>
      <c r="M47" s="21">
        <v>2561451.9808333335</v>
      </c>
      <c r="N47" s="21">
        <f t="shared" si="0"/>
        <v>45601207.622255437</v>
      </c>
      <c r="O47" s="37">
        <f t="shared" si="1"/>
        <v>4175.6798384337435</v>
      </c>
      <c r="P47" s="37">
        <f t="shared" si="16"/>
        <v>2400.6516979319881</v>
      </c>
      <c r="Q47" s="37">
        <f t="shared" si="17"/>
        <v>173.93942828236314</v>
      </c>
      <c r="R47" s="38">
        <v>-7172261.5391579578</v>
      </c>
      <c r="S47" s="39">
        <f t="shared" si="2"/>
        <v>-656.76041198565031</v>
      </c>
      <c r="T47" s="40">
        <f t="shared" si="12"/>
        <v>146.58183981788878</v>
      </c>
      <c r="U47" s="38">
        <v>0</v>
      </c>
      <c r="V47" s="39">
        <f t="shared" si="3"/>
        <v>0</v>
      </c>
      <c r="W47" s="41">
        <f t="shared" si="13"/>
        <v>146.58183981788878</v>
      </c>
      <c r="X47" s="42">
        <v>0</v>
      </c>
      <c r="Y47" s="43">
        <f t="shared" si="4"/>
        <v>0</v>
      </c>
      <c r="Z47" s="44">
        <f t="shared" si="5"/>
        <v>0</v>
      </c>
      <c r="AA47" s="45">
        <f t="shared" si="6"/>
        <v>0</v>
      </c>
      <c r="AB47" s="46">
        <f t="shared" si="14"/>
        <v>146.58183981788878</v>
      </c>
      <c r="AC47" s="38">
        <f t="shared" si="7"/>
        <v>-7172261.5391579578</v>
      </c>
      <c r="AD47" s="39">
        <f t="shared" si="8"/>
        <v>-656.76041198565031</v>
      </c>
      <c r="AE47" s="41">
        <f t="shared" si="15"/>
        <v>146.58183981788878</v>
      </c>
      <c r="AF47" s="33"/>
      <c r="AG47" s="47">
        <v>0</v>
      </c>
      <c r="AH47" s="33"/>
      <c r="AI47" s="38">
        <v>0</v>
      </c>
      <c r="AJ47" s="39">
        <f t="shared" si="9"/>
        <v>173.93942828236314</v>
      </c>
      <c r="AK47" s="39">
        <v>0</v>
      </c>
      <c r="AL47" s="48">
        <f t="shared" si="10"/>
        <v>0</v>
      </c>
      <c r="AM47" s="49">
        <f t="shared" si="11"/>
        <v>0</v>
      </c>
      <c r="AO47" s="50">
        <v>168482.8980248064</v>
      </c>
      <c r="AQ47" s="50">
        <v>2608470.0388740669</v>
      </c>
      <c r="AS47" s="51">
        <v>-3479777.8</v>
      </c>
      <c r="AT47" s="52">
        <v>-4887137.6500000004</v>
      </c>
      <c r="AU47" s="52">
        <v>-2503243.4286270002</v>
      </c>
      <c r="AV47" s="52">
        <v>-26234.984661999999</v>
      </c>
      <c r="AW47" s="52">
        <v>-1487592</v>
      </c>
      <c r="AX47" s="53">
        <v>-964274.19878800004</v>
      </c>
    </row>
    <row r="48" spans="1:50">
      <c r="A48" s="2">
        <v>363</v>
      </c>
      <c r="B48" s="3">
        <v>2114</v>
      </c>
      <c r="C48" s="35">
        <v>351</v>
      </c>
      <c r="D48" s="4" t="s">
        <v>89</v>
      </c>
      <c r="E48" s="21">
        <v>15223.666666666666</v>
      </c>
      <c r="F48" s="21">
        <v>32246372</v>
      </c>
      <c r="G48" s="15">
        <v>1.6499999999999997</v>
      </c>
      <c r="H48" s="21">
        <v>19543255.757575754</v>
      </c>
      <c r="I48" s="21">
        <v>2714490.6666666665</v>
      </c>
      <c r="J48" s="36">
        <v>0</v>
      </c>
      <c r="K48" s="17">
        <v>1.65</v>
      </c>
      <c r="L48" s="21">
        <v>32246372</v>
      </c>
      <c r="M48" s="21">
        <v>2703772.5370833334</v>
      </c>
      <c r="N48" s="21">
        <f t="shared" si="0"/>
        <v>34950144.537083335</v>
      </c>
      <c r="O48" s="37">
        <f t="shared" si="1"/>
        <v>2295.7770491394981</v>
      </c>
      <c r="P48" s="37">
        <f t="shared" si="16"/>
        <v>2400.6516979319881</v>
      </c>
      <c r="Q48" s="37">
        <f t="shared" si="17"/>
        <v>95.631409217637312</v>
      </c>
      <c r="R48" s="38">
        <v>590733.37715021428</v>
      </c>
      <c r="S48" s="39">
        <f t="shared" si="2"/>
        <v>38.803620053220705</v>
      </c>
      <c r="T48" s="40">
        <f t="shared" si="12"/>
        <v>97.247787807111479</v>
      </c>
      <c r="U48" s="38">
        <v>0</v>
      </c>
      <c r="V48" s="39">
        <f t="shared" si="3"/>
        <v>0</v>
      </c>
      <c r="W48" s="41">
        <f t="shared" si="13"/>
        <v>97.247787807111479</v>
      </c>
      <c r="X48" s="42">
        <v>0</v>
      </c>
      <c r="Y48" s="43">
        <f t="shared" si="4"/>
        <v>0</v>
      </c>
      <c r="Z48" s="44">
        <f t="shared" si="5"/>
        <v>0</v>
      </c>
      <c r="AA48" s="45">
        <f t="shared" si="6"/>
        <v>0</v>
      </c>
      <c r="AB48" s="46">
        <f t="shared" si="14"/>
        <v>97.247787807111479</v>
      </c>
      <c r="AC48" s="38">
        <f t="shared" si="7"/>
        <v>590733.37715021428</v>
      </c>
      <c r="AD48" s="39">
        <f t="shared" si="8"/>
        <v>38.803620053220705</v>
      </c>
      <c r="AE48" s="41">
        <f t="shared" si="15"/>
        <v>97.247787807111479</v>
      </c>
      <c r="AF48" s="33"/>
      <c r="AG48" s="47">
        <v>0</v>
      </c>
      <c r="AH48" s="33"/>
      <c r="AI48" s="38">
        <v>0</v>
      </c>
      <c r="AJ48" s="39">
        <f t="shared" si="9"/>
        <v>95.631409217637312</v>
      </c>
      <c r="AK48" s="39">
        <v>0</v>
      </c>
      <c r="AL48" s="48">
        <f t="shared" si="10"/>
        <v>0</v>
      </c>
      <c r="AM48" s="49">
        <f t="shared" si="11"/>
        <v>0</v>
      </c>
      <c r="AO48" s="50">
        <v>304914.41398830997</v>
      </c>
      <c r="AQ48" s="50">
        <v>1954325.5757575759</v>
      </c>
      <c r="AS48" s="51">
        <v>-4837834.8499999996</v>
      </c>
      <c r="AT48" s="52">
        <v>-6854248.2999999998</v>
      </c>
      <c r="AU48" s="52">
        <v>-3510818.241349</v>
      </c>
      <c r="AV48" s="52">
        <v>-36794.768602999997</v>
      </c>
      <c r="AW48" s="52">
        <v>-2062439</v>
      </c>
      <c r="AX48" s="53">
        <v>-1352402.010948</v>
      </c>
    </row>
    <row r="49" spans="1:50">
      <c r="A49" s="2">
        <v>371</v>
      </c>
      <c r="B49" s="3">
        <v>5201</v>
      </c>
      <c r="C49" s="35">
        <v>371</v>
      </c>
      <c r="D49" s="4" t="s">
        <v>280</v>
      </c>
      <c r="E49" s="21">
        <v>50916.333333333336</v>
      </c>
      <c r="F49" s="21">
        <v>106377133</v>
      </c>
      <c r="G49" s="15">
        <v>1.53</v>
      </c>
      <c r="H49" s="21">
        <v>69527537.908496723</v>
      </c>
      <c r="I49" s="21">
        <v>10272284.666666666</v>
      </c>
      <c r="J49" s="36">
        <v>4649000</v>
      </c>
      <c r="K49" s="17">
        <v>1.65</v>
      </c>
      <c r="L49" s="21">
        <v>109706810.09803921</v>
      </c>
      <c r="M49" s="21">
        <v>8432440.1541666668</v>
      </c>
      <c r="N49" s="21">
        <f t="shared" si="0"/>
        <v>118139250.25220588</v>
      </c>
      <c r="O49" s="37">
        <f t="shared" si="1"/>
        <v>2320.2623307296126</v>
      </c>
      <c r="P49" s="37">
        <f t="shared" si="16"/>
        <v>2400.6516979319881</v>
      </c>
      <c r="Q49" s="37">
        <f t="shared" si="17"/>
        <v>96.651352327718939</v>
      </c>
      <c r="R49" s="38">
        <v>1514458.7722647602</v>
      </c>
      <c r="S49" s="39">
        <f t="shared" si="2"/>
        <v>29.744065864878202</v>
      </c>
      <c r="T49" s="40">
        <f t="shared" si="12"/>
        <v>97.890351966462902</v>
      </c>
      <c r="U49" s="38">
        <v>0</v>
      </c>
      <c r="V49" s="39">
        <f t="shared" si="3"/>
        <v>0</v>
      </c>
      <c r="W49" s="41">
        <f t="shared" si="13"/>
        <v>97.890351966462902</v>
      </c>
      <c r="X49" s="42">
        <v>0</v>
      </c>
      <c r="Y49" s="43">
        <f t="shared" si="4"/>
        <v>0</v>
      </c>
      <c r="Z49" s="44">
        <f t="shared" si="5"/>
        <v>0</v>
      </c>
      <c r="AA49" s="45">
        <f t="shared" si="6"/>
        <v>0</v>
      </c>
      <c r="AB49" s="46">
        <f t="shared" si="14"/>
        <v>97.890351966462902</v>
      </c>
      <c r="AC49" s="38">
        <f t="shared" si="7"/>
        <v>1514458.7722647602</v>
      </c>
      <c r="AD49" s="39">
        <f t="shared" si="8"/>
        <v>29.744065864878202</v>
      </c>
      <c r="AE49" s="41">
        <f t="shared" si="15"/>
        <v>97.890351966462902</v>
      </c>
      <c r="AF49" s="33"/>
      <c r="AG49" s="47">
        <v>18595000</v>
      </c>
      <c r="AH49" s="33"/>
      <c r="AI49" s="38">
        <v>0</v>
      </c>
      <c r="AJ49" s="39">
        <f t="shared" si="9"/>
        <v>96.651352327718939</v>
      </c>
      <c r="AK49" s="39">
        <v>0</v>
      </c>
      <c r="AL49" s="48">
        <f t="shared" si="10"/>
        <v>0</v>
      </c>
      <c r="AM49" s="49">
        <f t="shared" si="11"/>
        <v>0</v>
      </c>
      <c r="AO49" s="50">
        <v>1201482.1310987512</v>
      </c>
      <c r="AQ49" s="50">
        <v>6952753.7908496736</v>
      </c>
      <c r="AS49" s="51">
        <v>-17104588.25</v>
      </c>
      <c r="AT49" s="52">
        <v>-22789620.75</v>
      </c>
      <c r="AU49" s="52">
        <v>-11673083.998496</v>
      </c>
      <c r="AV49" s="52">
        <v>-122338.553317</v>
      </c>
      <c r="AW49" s="52">
        <v>-10521950</v>
      </c>
      <c r="AX49" s="53">
        <v>-4496587.7434480004</v>
      </c>
    </row>
    <row r="50" spans="1:50">
      <c r="A50" s="2">
        <v>372</v>
      </c>
      <c r="B50" s="3">
        <v>5202</v>
      </c>
      <c r="C50" s="35">
        <v>371</v>
      </c>
      <c r="D50" s="4" t="s">
        <v>281</v>
      </c>
      <c r="E50" s="21">
        <v>2388</v>
      </c>
      <c r="F50" s="21">
        <v>7244567.666666667</v>
      </c>
      <c r="G50" s="15">
        <v>1.29</v>
      </c>
      <c r="H50" s="21">
        <v>5615943.9276485788</v>
      </c>
      <c r="I50" s="21">
        <v>467330</v>
      </c>
      <c r="J50" s="36">
        <v>0</v>
      </c>
      <c r="K50" s="17">
        <v>1.65</v>
      </c>
      <c r="L50" s="21">
        <v>9266307.4806201551</v>
      </c>
      <c r="M50" s="21">
        <v>576553.4458333333</v>
      </c>
      <c r="N50" s="21">
        <f t="shared" si="0"/>
        <v>9842860.9264534879</v>
      </c>
      <c r="O50" s="37">
        <f t="shared" si="1"/>
        <v>4121.8010579788479</v>
      </c>
      <c r="P50" s="37">
        <f t="shared" si="16"/>
        <v>2400.6516979319881</v>
      </c>
      <c r="Q50" s="37">
        <f t="shared" si="17"/>
        <v>171.69508852656648</v>
      </c>
      <c r="R50" s="38">
        <v>-1520738.7285630051</v>
      </c>
      <c r="S50" s="39">
        <f t="shared" si="2"/>
        <v>-636.82526321733883</v>
      </c>
      <c r="T50" s="40">
        <f t="shared" si="12"/>
        <v>145.16790577173686</v>
      </c>
      <c r="U50" s="38">
        <v>0</v>
      </c>
      <c r="V50" s="39">
        <f t="shared" si="3"/>
        <v>0</v>
      </c>
      <c r="W50" s="41">
        <f t="shared" si="13"/>
        <v>145.16790577173686</v>
      </c>
      <c r="X50" s="42">
        <v>0</v>
      </c>
      <c r="Y50" s="43">
        <f t="shared" si="4"/>
        <v>0</v>
      </c>
      <c r="Z50" s="44">
        <f t="shared" si="5"/>
        <v>0</v>
      </c>
      <c r="AA50" s="45">
        <f t="shared" si="6"/>
        <v>0</v>
      </c>
      <c r="AB50" s="46">
        <f t="shared" si="14"/>
        <v>145.16790577173686</v>
      </c>
      <c r="AC50" s="38">
        <f t="shared" si="7"/>
        <v>-1520738.7285630051</v>
      </c>
      <c r="AD50" s="39">
        <f t="shared" si="8"/>
        <v>-636.82526321733883</v>
      </c>
      <c r="AE50" s="41">
        <f t="shared" si="15"/>
        <v>145.16790577173686</v>
      </c>
      <c r="AF50" s="33"/>
      <c r="AG50" s="47">
        <v>0</v>
      </c>
      <c r="AH50" s="33"/>
      <c r="AI50" s="38">
        <v>0</v>
      </c>
      <c r="AJ50" s="39">
        <f t="shared" si="9"/>
        <v>171.69508852656648</v>
      </c>
      <c r="AK50" s="39">
        <v>0</v>
      </c>
      <c r="AL50" s="48">
        <f t="shared" si="10"/>
        <v>0</v>
      </c>
      <c r="AM50" s="49">
        <f t="shared" si="11"/>
        <v>0</v>
      </c>
      <c r="AO50" s="50">
        <v>18914.799233157759</v>
      </c>
      <c r="AQ50" s="50">
        <v>561594.39276485785</v>
      </c>
      <c r="AS50" s="51">
        <v>-859914.8</v>
      </c>
      <c r="AT50" s="52">
        <v>-1076360.3</v>
      </c>
      <c r="AU50" s="52">
        <v>-551323.10294300003</v>
      </c>
      <c r="AV50" s="52">
        <v>-5778.0849369999996</v>
      </c>
      <c r="AW50" s="52">
        <v>-142831</v>
      </c>
      <c r="AX50" s="53">
        <v>-212375.12791800001</v>
      </c>
    </row>
    <row r="51" spans="1:50">
      <c r="A51" s="2">
        <v>381</v>
      </c>
      <c r="B51" s="3">
        <v>5301</v>
      </c>
      <c r="C51" s="35"/>
      <c r="D51" s="4" t="s">
        <v>282</v>
      </c>
      <c r="E51" s="21">
        <v>1539.3333333333333</v>
      </c>
      <c r="F51" s="21">
        <v>2916577.6666666665</v>
      </c>
      <c r="G51" s="15">
        <v>1.89</v>
      </c>
      <c r="H51" s="21">
        <v>1543162.7865961201</v>
      </c>
      <c r="I51" s="21">
        <v>193049.33333333334</v>
      </c>
      <c r="J51" s="36">
        <v>0</v>
      </c>
      <c r="K51" s="17">
        <v>1.65</v>
      </c>
      <c r="L51" s="21">
        <v>2546218.5978835975</v>
      </c>
      <c r="M51" s="21">
        <v>300633.36958333332</v>
      </c>
      <c r="N51" s="21">
        <f t="shared" si="0"/>
        <v>2846851.9674669309</v>
      </c>
      <c r="O51" s="37">
        <f t="shared" si="1"/>
        <v>1849.405782243567</v>
      </c>
      <c r="P51" s="37">
        <f t="shared" si="16"/>
        <v>2400.6516979319881</v>
      </c>
      <c r="Q51" s="37">
        <f t="shared" si="17"/>
        <v>77.037655393188231</v>
      </c>
      <c r="R51" s="38">
        <v>313963.94876672479</v>
      </c>
      <c r="S51" s="39">
        <f t="shared" si="2"/>
        <v>203.96098880471513</v>
      </c>
      <c r="T51" s="40">
        <f t="shared" si="12"/>
        <v>85.533722897708572</v>
      </c>
      <c r="U51" s="38">
        <v>17231</v>
      </c>
      <c r="V51" s="39">
        <f t="shared" si="3"/>
        <v>11.193806842789087</v>
      </c>
      <c r="W51" s="41">
        <f t="shared" si="13"/>
        <v>86.000004901567422</v>
      </c>
      <c r="X51" s="42">
        <v>0</v>
      </c>
      <c r="Y51" s="43">
        <f t="shared" si="4"/>
        <v>0</v>
      </c>
      <c r="Z51" s="44">
        <f t="shared" si="5"/>
        <v>17231</v>
      </c>
      <c r="AA51" s="45">
        <f t="shared" si="6"/>
        <v>11.193806842789087</v>
      </c>
      <c r="AB51" s="46">
        <f t="shared" si="14"/>
        <v>86.000004901567422</v>
      </c>
      <c r="AC51" s="38">
        <f t="shared" si="7"/>
        <v>331194.94876672479</v>
      </c>
      <c r="AD51" s="39">
        <f t="shared" si="8"/>
        <v>215.15479564750422</v>
      </c>
      <c r="AE51" s="41">
        <f t="shared" si="15"/>
        <v>86.000004901567422</v>
      </c>
      <c r="AF51" s="33"/>
      <c r="AG51" s="47">
        <v>0</v>
      </c>
      <c r="AH51" s="33"/>
      <c r="AI51" s="38">
        <v>0</v>
      </c>
      <c r="AJ51" s="39">
        <f t="shared" si="9"/>
        <v>77.037655393188231</v>
      </c>
      <c r="AK51" s="39">
        <v>0</v>
      </c>
      <c r="AL51" s="48">
        <f t="shared" si="10"/>
        <v>0</v>
      </c>
      <c r="AM51" s="49">
        <f t="shared" si="11"/>
        <v>0</v>
      </c>
      <c r="AO51" s="50">
        <v>11043.761981751364</v>
      </c>
      <c r="AQ51" s="50">
        <v>154316.278659612</v>
      </c>
      <c r="AS51" s="51">
        <v>-619939.69999999995</v>
      </c>
      <c r="AT51" s="52">
        <v>-684714.35</v>
      </c>
      <c r="AU51" s="52">
        <v>-350717.91449599998</v>
      </c>
      <c r="AV51" s="52">
        <v>-3675.6629429999998</v>
      </c>
      <c r="AW51" s="52">
        <v>-116638</v>
      </c>
      <c r="AX51" s="53">
        <v>-135100.01949199999</v>
      </c>
    </row>
    <row r="52" spans="1:50">
      <c r="A52" s="2">
        <v>382</v>
      </c>
      <c r="B52" s="3">
        <v>5302</v>
      </c>
      <c r="C52" s="35"/>
      <c r="D52" s="4" t="s">
        <v>283</v>
      </c>
      <c r="E52" s="21">
        <v>803.66666666666663</v>
      </c>
      <c r="F52" s="21">
        <v>1289990</v>
      </c>
      <c r="G52" s="15">
        <v>1.5333333333333332</v>
      </c>
      <c r="H52" s="21">
        <v>838389.5004668535</v>
      </c>
      <c r="I52" s="21">
        <v>167539.33333333334</v>
      </c>
      <c r="J52" s="36">
        <v>0</v>
      </c>
      <c r="K52" s="17">
        <v>1.65</v>
      </c>
      <c r="L52" s="21">
        <v>1383342.6757703081</v>
      </c>
      <c r="M52" s="21">
        <v>169673.37916666665</v>
      </c>
      <c r="N52" s="21">
        <f t="shared" si="0"/>
        <v>1553016.0549369748</v>
      </c>
      <c r="O52" s="37">
        <f t="shared" si="1"/>
        <v>1932.4131749526855</v>
      </c>
      <c r="P52" s="37">
        <f t="shared" si="16"/>
        <v>2400.6516979319881</v>
      </c>
      <c r="Q52" s="37">
        <f t="shared" si="17"/>
        <v>80.495357848759937</v>
      </c>
      <c r="R52" s="38">
        <v>139233.84639804828</v>
      </c>
      <c r="S52" s="39">
        <f t="shared" si="2"/>
        <v>173.2482535023413</v>
      </c>
      <c r="T52" s="40">
        <f t="shared" si="12"/>
        <v>87.712075444718749</v>
      </c>
      <c r="U52" s="38">
        <v>0</v>
      </c>
      <c r="V52" s="39">
        <f t="shared" si="3"/>
        <v>0</v>
      </c>
      <c r="W52" s="41">
        <f t="shared" si="13"/>
        <v>87.712075444718749</v>
      </c>
      <c r="X52" s="42">
        <v>0</v>
      </c>
      <c r="Y52" s="43">
        <f t="shared" si="4"/>
        <v>0</v>
      </c>
      <c r="Z52" s="44">
        <f t="shared" si="5"/>
        <v>0</v>
      </c>
      <c r="AA52" s="45">
        <f t="shared" si="6"/>
        <v>0</v>
      </c>
      <c r="AB52" s="46">
        <f t="shared" si="14"/>
        <v>87.712075444718749</v>
      </c>
      <c r="AC52" s="38">
        <f t="shared" si="7"/>
        <v>139233.84639804828</v>
      </c>
      <c r="AD52" s="39">
        <f t="shared" si="8"/>
        <v>173.2482535023413</v>
      </c>
      <c r="AE52" s="41">
        <f t="shared" si="15"/>
        <v>87.712075444718749</v>
      </c>
      <c r="AF52" s="33"/>
      <c r="AG52" s="47">
        <v>0</v>
      </c>
      <c r="AH52" s="33"/>
      <c r="AI52" s="38">
        <v>0</v>
      </c>
      <c r="AJ52" s="39">
        <f t="shared" si="9"/>
        <v>80.495357848759937</v>
      </c>
      <c r="AK52" s="39">
        <v>0</v>
      </c>
      <c r="AL52" s="48">
        <f t="shared" si="10"/>
        <v>0</v>
      </c>
      <c r="AM52" s="49">
        <f t="shared" si="11"/>
        <v>0</v>
      </c>
      <c r="AO52" s="50">
        <v>5395.079126507092</v>
      </c>
      <c r="AQ52" s="50">
        <v>83838.95004668535</v>
      </c>
      <c r="AS52" s="51">
        <v>-289893.09999999998</v>
      </c>
      <c r="AT52" s="52">
        <v>-367223.6</v>
      </c>
      <c r="AU52" s="52">
        <v>-188095.79461000001</v>
      </c>
      <c r="AV52" s="52">
        <v>-1971.3185820000001</v>
      </c>
      <c r="AW52" s="52">
        <v>-49114</v>
      </c>
      <c r="AX52" s="53">
        <v>-72456.365837000005</v>
      </c>
    </row>
    <row r="53" spans="1:50">
      <c r="A53" s="2">
        <v>383</v>
      </c>
      <c r="B53" s="3">
        <v>5303</v>
      </c>
      <c r="C53" s="35"/>
      <c r="D53" s="4" t="s">
        <v>284</v>
      </c>
      <c r="E53" s="21">
        <v>3259</v>
      </c>
      <c r="F53" s="21">
        <v>6665880.333333333</v>
      </c>
      <c r="G53" s="15">
        <v>1.64</v>
      </c>
      <c r="H53" s="21">
        <v>4064561.1788617889</v>
      </c>
      <c r="I53" s="21">
        <v>534777.33333333337</v>
      </c>
      <c r="J53" s="36">
        <v>0</v>
      </c>
      <c r="K53" s="17">
        <v>1.65</v>
      </c>
      <c r="L53" s="21">
        <v>6706525.9451219514</v>
      </c>
      <c r="M53" s="21">
        <v>661038.24583333335</v>
      </c>
      <c r="N53" s="21">
        <f t="shared" si="0"/>
        <v>7367564.190955285</v>
      </c>
      <c r="O53" s="37">
        <f t="shared" si="1"/>
        <v>2260.6824765128213</v>
      </c>
      <c r="P53" s="37">
        <f t="shared" si="16"/>
        <v>2400.6516979319881</v>
      </c>
      <c r="Q53" s="37">
        <f t="shared" si="17"/>
        <v>94.169532317422735</v>
      </c>
      <c r="R53" s="38">
        <v>168779.0862638719</v>
      </c>
      <c r="S53" s="39">
        <f t="shared" si="2"/>
        <v>51.788611925091104</v>
      </c>
      <c r="T53" s="40">
        <f t="shared" si="12"/>
        <v>96.326805359976305</v>
      </c>
      <c r="U53" s="38">
        <v>0</v>
      </c>
      <c r="V53" s="39">
        <f t="shared" si="3"/>
        <v>0</v>
      </c>
      <c r="W53" s="41">
        <f t="shared" si="13"/>
        <v>96.326805359976305</v>
      </c>
      <c r="X53" s="42">
        <v>0</v>
      </c>
      <c r="Y53" s="43">
        <f t="shared" si="4"/>
        <v>0</v>
      </c>
      <c r="Z53" s="44">
        <f t="shared" si="5"/>
        <v>0</v>
      </c>
      <c r="AA53" s="45">
        <f t="shared" si="6"/>
        <v>0</v>
      </c>
      <c r="AB53" s="46">
        <f t="shared" si="14"/>
        <v>96.326805359976305</v>
      </c>
      <c r="AC53" s="38">
        <f t="shared" si="7"/>
        <v>168779.0862638719</v>
      </c>
      <c r="AD53" s="39">
        <f t="shared" si="8"/>
        <v>51.788611925091104</v>
      </c>
      <c r="AE53" s="41">
        <f t="shared" si="15"/>
        <v>96.326805359976305</v>
      </c>
      <c r="AF53" s="33"/>
      <c r="AG53" s="47">
        <v>0</v>
      </c>
      <c r="AH53" s="33"/>
      <c r="AI53" s="38">
        <v>0</v>
      </c>
      <c r="AJ53" s="39">
        <f t="shared" si="9"/>
        <v>94.169532317422735</v>
      </c>
      <c r="AK53" s="39">
        <v>0</v>
      </c>
      <c r="AL53" s="48">
        <f t="shared" si="10"/>
        <v>0</v>
      </c>
      <c r="AM53" s="49">
        <f t="shared" si="11"/>
        <v>0</v>
      </c>
      <c r="AO53" s="50">
        <v>34688.663021780514</v>
      </c>
      <c r="AQ53" s="50">
        <v>406456.11788617884</v>
      </c>
      <c r="AS53" s="51">
        <v>-1194467</v>
      </c>
      <c r="AT53" s="52">
        <v>-1463121.8</v>
      </c>
      <c r="AU53" s="52">
        <v>-749426.41262299998</v>
      </c>
      <c r="AV53" s="52">
        <v>-7854.2862489999998</v>
      </c>
      <c r="AW53" s="52">
        <v>-237479</v>
      </c>
      <c r="AX53" s="53">
        <v>-288686.48782500002</v>
      </c>
    </row>
    <row r="54" spans="1:50">
      <c r="A54" s="2">
        <v>385</v>
      </c>
      <c r="B54" s="3">
        <v>5305</v>
      </c>
      <c r="C54" s="35"/>
      <c r="D54" s="4" t="s">
        <v>285</v>
      </c>
      <c r="E54" s="21">
        <v>900.33333333333337</v>
      </c>
      <c r="F54" s="21">
        <v>1759062.6666666667</v>
      </c>
      <c r="G54" s="15">
        <v>1.9333333333333333</v>
      </c>
      <c r="H54" s="21">
        <v>908971.71929824573</v>
      </c>
      <c r="I54" s="21">
        <v>166744.33333333334</v>
      </c>
      <c r="J54" s="36">
        <v>0</v>
      </c>
      <c r="K54" s="17">
        <v>1.65</v>
      </c>
      <c r="L54" s="21">
        <v>1499803.336842105</v>
      </c>
      <c r="M54" s="21">
        <v>169101.81666666668</v>
      </c>
      <c r="N54" s="21">
        <f t="shared" si="0"/>
        <v>1668905.1535087717</v>
      </c>
      <c r="O54" s="37">
        <f t="shared" si="1"/>
        <v>1853.6525214832709</v>
      </c>
      <c r="P54" s="37">
        <f t="shared" si="16"/>
        <v>2400.6516979319881</v>
      </c>
      <c r="Q54" s="37">
        <f t="shared" si="17"/>
        <v>77.214554826094812</v>
      </c>
      <c r="R54" s="38">
        <v>182218.18898918424</v>
      </c>
      <c r="S54" s="39">
        <f t="shared" si="2"/>
        <v>202.3896952860247</v>
      </c>
      <c r="T54" s="40">
        <f t="shared" si="12"/>
        <v>85.64516954043971</v>
      </c>
      <c r="U54" s="38">
        <v>7669</v>
      </c>
      <c r="V54" s="39">
        <f t="shared" si="3"/>
        <v>8.5179563124768602</v>
      </c>
      <c r="W54" s="41">
        <f t="shared" si="13"/>
        <v>85.999988039092159</v>
      </c>
      <c r="X54" s="42">
        <v>0</v>
      </c>
      <c r="Y54" s="43">
        <f t="shared" si="4"/>
        <v>0</v>
      </c>
      <c r="Z54" s="44">
        <f t="shared" si="5"/>
        <v>7669</v>
      </c>
      <c r="AA54" s="45">
        <f t="shared" si="6"/>
        <v>8.5179563124768602</v>
      </c>
      <c r="AB54" s="46">
        <f t="shared" si="14"/>
        <v>85.999988039092159</v>
      </c>
      <c r="AC54" s="38">
        <f t="shared" si="7"/>
        <v>189887.18898918424</v>
      </c>
      <c r="AD54" s="39">
        <f t="shared" si="8"/>
        <v>210.90765159850156</v>
      </c>
      <c r="AE54" s="41">
        <f t="shared" si="15"/>
        <v>85.999988039092159</v>
      </c>
      <c r="AF54" s="33"/>
      <c r="AG54" s="47">
        <v>0</v>
      </c>
      <c r="AH54" s="33"/>
      <c r="AI54" s="38">
        <v>6868.3455461744588</v>
      </c>
      <c r="AJ54" s="39">
        <f t="shared" si="9"/>
        <v>77.214554826094812</v>
      </c>
      <c r="AK54" s="39">
        <v>0</v>
      </c>
      <c r="AL54" s="48">
        <f t="shared" si="10"/>
        <v>0</v>
      </c>
      <c r="AM54" s="49">
        <f t="shared" si="11"/>
        <v>6868.3455461744588</v>
      </c>
      <c r="AO54" s="50">
        <v>5079.1637134793536</v>
      </c>
      <c r="AQ54" s="50">
        <v>90897.171929824559</v>
      </c>
      <c r="AS54" s="51">
        <v>-353632.85</v>
      </c>
      <c r="AT54" s="52">
        <v>-409851.7</v>
      </c>
      <c r="AU54" s="52">
        <v>-209930.372944</v>
      </c>
      <c r="AV54" s="52">
        <v>-2200.1536289999999</v>
      </c>
      <c r="AW54" s="52">
        <v>-44257</v>
      </c>
      <c r="AX54" s="53">
        <v>-80867.261992</v>
      </c>
    </row>
    <row r="55" spans="1:50">
      <c r="A55" s="2">
        <v>386</v>
      </c>
      <c r="B55" s="3">
        <v>5306</v>
      </c>
      <c r="C55" s="35"/>
      <c r="D55" s="4" t="s">
        <v>286</v>
      </c>
      <c r="E55" s="21">
        <v>1358</v>
      </c>
      <c r="F55" s="21">
        <v>2571589</v>
      </c>
      <c r="G55" s="15">
        <v>1.9400000000000002</v>
      </c>
      <c r="H55" s="21">
        <v>1325561.3402061856</v>
      </c>
      <c r="I55" s="21">
        <v>248307</v>
      </c>
      <c r="J55" s="36">
        <v>0</v>
      </c>
      <c r="K55" s="17">
        <v>1.65</v>
      </c>
      <c r="L55" s="21">
        <v>2187176.2113402057</v>
      </c>
      <c r="M55" s="21">
        <v>260603.92500000002</v>
      </c>
      <c r="N55" s="21">
        <f t="shared" si="0"/>
        <v>2447780.1363402056</v>
      </c>
      <c r="O55" s="37">
        <f t="shared" si="1"/>
        <v>1802.4890547424195</v>
      </c>
      <c r="P55" s="37">
        <f t="shared" si="16"/>
        <v>2400.6516979319881</v>
      </c>
      <c r="Q55" s="37">
        <f t="shared" si="17"/>
        <v>75.083322428453556</v>
      </c>
      <c r="R55" s="38">
        <v>300552.80169702967</v>
      </c>
      <c r="S55" s="39">
        <f t="shared" si="2"/>
        <v>221.32017798013968</v>
      </c>
      <c r="T55" s="40">
        <f t="shared" si="12"/>
        <v>84.302493129925693</v>
      </c>
      <c r="U55" s="38">
        <v>55340</v>
      </c>
      <c r="V55" s="39">
        <f t="shared" si="3"/>
        <v>40.751104565537553</v>
      </c>
      <c r="W55" s="41">
        <f t="shared" si="13"/>
        <v>85.999994879164973</v>
      </c>
      <c r="X55" s="42">
        <v>0</v>
      </c>
      <c r="Y55" s="43">
        <f t="shared" si="4"/>
        <v>0</v>
      </c>
      <c r="Z55" s="44">
        <f t="shared" si="5"/>
        <v>55340</v>
      </c>
      <c r="AA55" s="45">
        <f t="shared" si="6"/>
        <v>40.751104565537553</v>
      </c>
      <c r="AB55" s="46">
        <f t="shared" si="14"/>
        <v>85.999994879164973</v>
      </c>
      <c r="AC55" s="38">
        <f t="shared" si="7"/>
        <v>355892.80169702967</v>
      </c>
      <c r="AD55" s="39">
        <f t="shared" si="8"/>
        <v>262.07128254567721</v>
      </c>
      <c r="AE55" s="41">
        <f t="shared" si="15"/>
        <v>85.999994879164973</v>
      </c>
      <c r="AF55" s="33"/>
      <c r="AG55" s="47">
        <v>0</v>
      </c>
      <c r="AH55" s="33"/>
      <c r="AI55" s="38">
        <v>0</v>
      </c>
      <c r="AJ55" s="39">
        <f t="shared" si="9"/>
        <v>75.083322428453556</v>
      </c>
      <c r="AK55" s="39">
        <v>0</v>
      </c>
      <c r="AL55" s="48">
        <f t="shared" si="10"/>
        <v>0</v>
      </c>
      <c r="AM55" s="49">
        <f t="shared" si="11"/>
        <v>0</v>
      </c>
      <c r="AO55" s="50">
        <v>10997.201332711817</v>
      </c>
      <c r="AQ55" s="50">
        <v>132556.13402061854</v>
      </c>
      <c r="AS55" s="51">
        <v>-532903.69999999995</v>
      </c>
      <c r="AT55" s="52">
        <v>-603010.44999999995</v>
      </c>
      <c r="AU55" s="52">
        <v>-308868.30602199998</v>
      </c>
      <c r="AV55" s="52">
        <v>-3237.0624360000002</v>
      </c>
      <c r="AW55" s="52">
        <v>-77555</v>
      </c>
      <c r="AX55" s="53">
        <v>-118979.135195</v>
      </c>
    </row>
    <row r="56" spans="1:50">
      <c r="A56" s="2">
        <v>387</v>
      </c>
      <c r="B56" s="3">
        <v>5307</v>
      </c>
      <c r="C56" s="35"/>
      <c r="D56" s="4" t="s">
        <v>287</v>
      </c>
      <c r="E56" s="21">
        <v>4594.333333333333</v>
      </c>
      <c r="F56" s="21">
        <v>10236941.333333334</v>
      </c>
      <c r="G56" s="15">
        <v>1.6000000000000003</v>
      </c>
      <c r="H56" s="21">
        <v>6398088.333333333</v>
      </c>
      <c r="I56" s="21">
        <v>743844</v>
      </c>
      <c r="J56" s="36">
        <v>0</v>
      </c>
      <c r="K56" s="17">
        <v>1.65</v>
      </c>
      <c r="L56" s="21">
        <v>10556845.75</v>
      </c>
      <c r="M56" s="21">
        <v>830654.01666666672</v>
      </c>
      <c r="N56" s="21">
        <f t="shared" si="0"/>
        <v>11387499.766666668</v>
      </c>
      <c r="O56" s="37">
        <f t="shared" si="1"/>
        <v>2478.59677138504</v>
      </c>
      <c r="P56" s="37">
        <f t="shared" si="16"/>
        <v>2400.6516979319881</v>
      </c>
      <c r="Q56" s="37">
        <f t="shared" si="17"/>
        <v>103.24682974711395</v>
      </c>
      <c r="R56" s="38">
        <v>-132499.09017975722</v>
      </c>
      <c r="S56" s="39">
        <f t="shared" si="2"/>
        <v>-28.83967717762981</v>
      </c>
      <c r="T56" s="40">
        <f t="shared" si="12"/>
        <v>102.04550274068174</v>
      </c>
      <c r="U56" s="38">
        <v>0</v>
      </c>
      <c r="V56" s="39">
        <f t="shared" si="3"/>
        <v>0</v>
      </c>
      <c r="W56" s="41">
        <f t="shared" si="13"/>
        <v>102.04550274068174</v>
      </c>
      <c r="X56" s="42">
        <v>0</v>
      </c>
      <c r="Y56" s="43">
        <f t="shared" si="4"/>
        <v>0</v>
      </c>
      <c r="Z56" s="44">
        <f t="shared" si="5"/>
        <v>0</v>
      </c>
      <c r="AA56" s="45">
        <f t="shared" si="6"/>
        <v>0</v>
      </c>
      <c r="AB56" s="46">
        <f t="shared" si="14"/>
        <v>102.04550274068174</v>
      </c>
      <c r="AC56" s="38">
        <f t="shared" si="7"/>
        <v>-132499.09017975722</v>
      </c>
      <c r="AD56" s="39">
        <f t="shared" si="8"/>
        <v>-28.83967717762981</v>
      </c>
      <c r="AE56" s="41">
        <f t="shared" si="15"/>
        <v>102.04550274068174</v>
      </c>
      <c r="AF56" s="33"/>
      <c r="AG56" s="47">
        <v>0</v>
      </c>
      <c r="AH56" s="33"/>
      <c r="AI56" s="38">
        <v>0</v>
      </c>
      <c r="AJ56" s="39">
        <f t="shared" si="9"/>
        <v>103.24682974711395</v>
      </c>
      <c r="AK56" s="39">
        <v>0</v>
      </c>
      <c r="AL56" s="48">
        <f t="shared" si="10"/>
        <v>0</v>
      </c>
      <c r="AM56" s="49">
        <f t="shared" si="11"/>
        <v>0</v>
      </c>
      <c r="AO56" s="50">
        <v>73144.090807146174</v>
      </c>
      <c r="AQ56" s="50">
        <v>639808.83333333337</v>
      </c>
      <c r="AS56" s="51">
        <v>-1522514.8</v>
      </c>
      <c r="AT56" s="52">
        <v>-2054587.15</v>
      </c>
      <c r="AU56" s="52">
        <v>-1052381.187012</v>
      </c>
      <c r="AV56" s="52">
        <v>-11029.372527</v>
      </c>
      <c r="AW56" s="52">
        <v>-310074</v>
      </c>
      <c r="AX56" s="53">
        <v>-405387.67197800003</v>
      </c>
    </row>
    <row r="57" spans="1:50">
      <c r="A57" s="2">
        <v>388</v>
      </c>
      <c r="B57" s="3">
        <v>5308</v>
      </c>
      <c r="C57" s="35"/>
      <c r="D57" s="4" t="s">
        <v>288</v>
      </c>
      <c r="E57" s="21">
        <v>1200</v>
      </c>
      <c r="F57" s="21">
        <v>2269446.6666666665</v>
      </c>
      <c r="G57" s="15">
        <v>1.9400000000000002</v>
      </c>
      <c r="H57" s="21">
        <v>1169817.8694158075</v>
      </c>
      <c r="I57" s="21">
        <v>165556</v>
      </c>
      <c r="J57" s="36">
        <v>0</v>
      </c>
      <c r="K57" s="17">
        <v>1.65</v>
      </c>
      <c r="L57" s="21">
        <v>1930199.4845360823</v>
      </c>
      <c r="M57" s="21">
        <v>203806.41250000001</v>
      </c>
      <c r="N57" s="21">
        <f t="shared" si="0"/>
        <v>2134005.8970360821</v>
      </c>
      <c r="O57" s="37">
        <f t="shared" si="1"/>
        <v>1778.3382475300684</v>
      </c>
      <c r="P57" s="37">
        <f t="shared" si="16"/>
        <v>2400.6516979319881</v>
      </c>
      <c r="Q57" s="37">
        <f t="shared" si="17"/>
        <v>74.077311967495987</v>
      </c>
      <c r="R57" s="38">
        <v>276307.17197845154</v>
      </c>
      <c r="S57" s="39">
        <f t="shared" si="2"/>
        <v>230.25597664870963</v>
      </c>
      <c r="T57" s="40">
        <f t="shared" si="12"/>
        <v>83.668706539522447</v>
      </c>
      <c r="U57" s="38">
        <v>67159</v>
      </c>
      <c r="V57" s="39">
        <f t="shared" si="3"/>
        <v>55.965833333333336</v>
      </c>
      <c r="W57" s="41">
        <f t="shared" si="13"/>
        <v>85.999983224996825</v>
      </c>
      <c r="X57" s="42">
        <v>0</v>
      </c>
      <c r="Y57" s="43">
        <f t="shared" si="4"/>
        <v>0</v>
      </c>
      <c r="Z57" s="44">
        <f t="shared" si="5"/>
        <v>67159</v>
      </c>
      <c r="AA57" s="45">
        <f t="shared" si="6"/>
        <v>55.965833333333336</v>
      </c>
      <c r="AB57" s="46">
        <f t="shared" si="14"/>
        <v>85.999983224996825</v>
      </c>
      <c r="AC57" s="38">
        <f t="shared" si="7"/>
        <v>343466.17197845154</v>
      </c>
      <c r="AD57" s="39">
        <f t="shared" si="8"/>
        <v>286.22180998204294</v>
      </c>
      <c r="AE57" s="41">
        <f t="shared" si="15"/>
        <v>85.999983224996825</v>
      </c>
      <c r="AF57" s="33"/>
      <c r="AG57" s="47">
        <v>0</v>
      </c>
      <c r="AH57" s="33"/>
      <c r="AI57" s="38">
        <v>109313.43555208383</v>
      </c>
      <c r="AJ57" s="39">
        <f t="shared" si="9"/>
        <v>74.077311967495987</v>
      </c>
      <c r="AK57" s="39">
        <v>0</v>
      </c>
      <c r="AL57" s="48">
        <f t="shared" si="10"/>
        <v>0</v>
      </c>
      <c r="AM57" s="49">
        <f t="shared" si="11"/>
        <v>109313.43555208383</v>
      </c>
      <c r="AO57" s="50">
        <v>8063.3435075931466</v>
      </c>
      <c r="AQ57" s="50">
        <v>116981.78694158075</v>
      </c>
      <c r="AS57" s="51">
        <v>-385146.15</v>
      </c>
      <c r="AT57" s="52">
        <v>-532851.65</v>
      </c>
      <c r="AU57" s="52">
        <v>-272932.22918000002</v>
      </c>
      <c r="AV57" s="52">
        <v>-2860.4380879999999</v>
      </c>
      <c r="AW57" s="52">
        <v>-72105</v>
      </c>
      <c r="AX57" s="53">
        <v>-105136.20193900001</v>
      </c>
    </row>
    <row r="58" spans="1:50">
      <c r="A58" s="2">
        <v>389</v>
      </c>
      <c r="B58" s="3">
        <v>5309</v>
      </c>
      <c r="C58" s="35"/>
      <c r="D58" s="4" t="s">
        <v>289</v>
      </c>
      <c r="E58" s="21">
        <v>51.666666666666664</v>
      </c>
      <c r="F58" s="21">
        <v>97655.333333333328</v>
      </c>
      <c r="G58" s="15">
        <v>1.4400000000000002</v>
      </c>
      <c r="H58" s="21">
        <v>67816.203703703708</v>
      </c>
      <c r="I58" s="21">
        <v>6655</v>
      </c>
      <c r="J58" s="36">
        <v>0</v>
      </c>
      <c r="K58" s="17">
        <v>1.65</v>
      </c>
      <c r="L58" s="21">
        <v>111896.73611111112</v>
      </c>
      <c r="M58" s="21">
        <v>8331.1208333333325</v>
      </c>
      <c r="N58" s="21">
        <f t="shared" si="0"/>
        <v>120227.85694444446</v>
      </c>
      <c r="O58" s="37">
        <f t="shared" si="1"/>
        <v>2326.9907795698928</v>
      </c>
      <c r="P58" s="37">
        <f t="shared" si="16"/>
        <v>2400.6516979319881</v>
      </c>
      <c r="Q58" s="37">
        <f t="shared" si="17"/>
        <v>96.931628256379327</v>
      </c>
      <c r="R58" s="38">
        <v>1408.1512226886832</v>
      </c>
      <c r="S58" s="39">
        <f t="shared" si="2"/>
        <v>27.254539793974516</v>
      </c>
      <c r="T58" s="40">
        <f t="shared" si="12"/>
        <v>98.066925801518948</v>
      </c>
      <c r="U58" s="38">
        <v>0</v>
      </c>
      <c r="V58" s="39">
        <f t="shared" si="3"/>
        <v>0</v>
      </c>
      <c r="W58" s="41">
        <f t="shared" si="13"/>
        <v>98.066925801518948</v>
      </c>
      <c r="X58" s="42">
        <v>0</v>
      </c>
      <c r="Y58" s="43">
        <f t="shared" si="4"/>
        <v>0</v>
      </c>
      <c r="Z58" s="44">
        <f t="shared" si="5"/>
        <v>0</v>
      </c>
      <c r="AA58" s="45">
        <f t="shared" si="6"/>
        <v>0</v>
      </c>
      <c r="AB58" s="46">
        <f t="shared" si="14"/>
        <v>98.066925801518948</v>
      </c>
      <c r="AC58" s="38">
        <f t="shared" si="7"/>
        <v>1408.1512226886832</v>
      </c>
      <c r="AD58" s="39">
        <f t="shared" si="8"/>
        <v>27.254539793974516</v>
      </c>
      <c r="AE58" s="41">
        <f t="shared" si="15"/>
        <v>98.066925801518948</v>
      </c>
      <c r="AF58" s="33"/>
      <c r="AG58" s="47">
        <v>0</v>
      </c>
      <c r="AH58" s="33"/>
      <c r="AI58" s="38">
        <v>9971.0407777245146</v>
      </c>
      <c r="AJ58" s="39">
        <f t="shared" si="9"/>
        <v>96.931628256379327</v>
      </c>
      <c r="AK58" s="39">
        <v>0</v>
      </c>
      <c r="AL58" s="48">
        <f t="shared" si="10"/>
        <v>0</v>
      </c>
      <c r="AM58" s="49">
        <f t="shared" si="11"/>
        <v>9971.0407777245146</v>
      </c>
      <c r="AO58" s="50">
        <v>409.18253521334441</v>
      </c>
      <c r="AQ58" s="50">
        <v>6781.6203703703713</v>
      </c>
      <c r="AS58" s="51">
        <v>-8979.65</v>
      </c>
      <c r="AT58" s="52">
        <v>-23534.3</v>
      </c>
      <c r="AU58" s="52">
        <v>-12054.506788999999</v>
      </c>
      <c r="AV58" s="52">
        <v>-126.336016</v>
      </c>
      <c r="AW58" s="52">
        <v>-2049</v>
      </c>
      <c r="AX58" s="53">
        <v>-4643.5155860000004</v>
      </c>
    </row>
    <row r="59" spans="1:50">
      <c r="A59" s="2">
        <v>390</v>
      </c>
      <c r="B59" s="3">
        <v>5310</v>
      </c>
      <c r="C59" s="35"/>
      <c r="D59" s="4" t="s">
        <v>290</v>
      </c>
      <c r="E59" s="21">
        <v>1280.6666666666667</v>
      </c>
      <c r="F59" s="21">
        <v>2508214</v>
      </c>
      <c r="G59" s="15">
        <v>1.95</v>
      </c>
      <c r="H59" s="21">
        <v>1286263.5897435897</v>
      </c>
      <c r="I59" s="21">
        <v>236221.33333333334</v>
      </c>
      <c r="J59" s="36">
        <v>0</v>
      </c>
      <c r="K59" s="17">
        <v>1.65</v>
      </c>
      <c r="L59" s="21">
        <v>2122334.9230769225</v>
      </c>
      <c r="M59" s="21">
        <v>242030.85</v>
      </c>
      <c r="N59" s="21">
        <f t="shared" si="0"/>
        <v>2364365.7730769226</v>
      </c>
      <c r="O59" s="37">
        <f t="shared" si="1"/>
        <v>1846.1991981339843</v>
      </c>
      <c r="P59" s="37">
        <f t="shared" si="16"/>
        <v>2400.6516979319881</v>
      </c>
      <c r="Q59" s="37">
        <f t="shared" si="17"/>
        <v>76.904083992041407</v>
      </c>
      <c r="R59" s="38">
        <v>262725.46885428397</v>
      </c>
      <c r="S59" s="39">
        <f t="shared" si="2"/>
        <v>205.14742492526076</v>
      </c>
      <c r="T59" s="40">
        <f t="shared" si="12"/>
        <v>85.449572914986049</v>
      </c>
      <c r="U59" s="38">
        <v>16923</v>
      </c>
      <c r="V59" s="39">
        <f t="shared" si="3"/>
        <v>13.214211348256116</v>
      </c>
      <c r="W59" s="41">
        <f t="shared" si="13"/>
        <v>86.000015586850523</v>
      </c>
      <c r="X59" s="42">
        <v>0</v>
      </c>
      <c r="Y59" s="43">
        <f t="shared" si="4"/>
        <v>0</v>
      </c>
      <c r="Z59" s="44">
        <f t="shared" si="5"/>
        <v>16923</v>
      </c>
      <c r="AA59" s="45">
        <f t="shared" si="6"/>
        <v>13.214211348256116</v>
      </c>
      <c r="AB59" s="46">
        <f t="shared" si="14"/>
        <v>86.000015586850523</v>
      </c>
      <c r="AC59" s="38">
        <f t="shared" si="7"/>
        <v>279648.46885428397</v>
      </c>
      <c r="AD59" s="39">
        <f t="shared" si="8"/>
        <v>218.36163627351689</v>
      </c>
      <c r="AE59" s="41">
        <f t="shared" si="15"/>
        <v>86.000015586850523</v>
      </c>
      <c r="AF59" s="33"/>
      <c r="AG59" s="47">
        <v>0</v>
      </c>
      <c r="AH59" s="33"/>
      <c r="AI59" s="38">
        <v>0</v>
      </c>
      <c r="AJ59" s="39">
        <f t="shared" si="9"/>
        <v>76.904083992041407</v>
      </c>
      <c r="AK59" s="39">
        <v>0</v>
      </c>
      <c r="AL59" s="48">
        <f t="shared" si="10"/>
        <v>0</v>
      </c>
      <c r="AM59" s="49">
        <f t="shared" si="11"/>
        <v>0</v>
      </c>
      <c r="AO59" s="50">
        <v>10216.603874700973</v>
      </c>
      <c r="AQ59" s="50">
        <v>128626.35897435895</v>
      </c>
      <c r="AS59" s="51">
        <v>-449461.55</v>
      </c>
      <c r="AT59" s="52">
        <v>-573703.6</v>
      </c>
      <c r="AU59" s="52">
        <v>-293857.03341700003</v>
      </c>
      <c r="AV59" s="52">
        <v>-3079.7383410000002</v>
      </c>
      <c r="AW59" s="52">
        <v>-136962</v>
      </c>
      <c r="AX59" s="53">
        <v>-113196.644088</v>
      </c>
    </row>
    <row r="60" spans="1:50">
      <c r="A60" s="2">
        <v>391</v>
      </c>
      <c r="B60" s="3">
        <v>5311</v>
      </c>
      <c r="C60" s="35"/>
      <c r="D60" s="4" t="s">
        <v>291</v>
      </c>
      <c r="E60" s="21">
        <v>803.33333333333337</v>
      </c>
      <c r="F60" s="21">
        <v>1540706</v>
      </c>
      <c r="G60" s="15">
        <v>1.87</v>
      </c>
      <c r="H60" s="21">
        <v>823906.95187165774</v>
      </c>
      <c r="I60" s="21">
        <v>88554.333333333328</v>
      </c>
      <c r="J60" s="36">
        <v>0</v>
      </c>
      <c r="K60" s="17">
        <v>1.65</v>
      </c>
      <c r="L60" s="21">
        <v>1359446.4705882352</v>
      </c>
      <c r="M60" s="21">
        <v>136441.32916666669</v>
      </c>
      <c r="N60" s="21">
        <f t="shared" si="0"/>
        <v>1495887.7997549018</v>
      </c>
      <c r="O60" s="37">
        <f t="shared" si="1"/>
        <v>1862.1009955455208</v>
      </c>
      <c r="P60" s="37">
        <f t="shared" si="16"/>
        <v>2400.6516979319881</v>
      </c>
      <c r="Q60" s="37">
        <f t="shared" si="17"/>
        <v>77.566479016910492</v>
      </c>
      <c r="R60" s="38">
        <v>160075.22043933708</v>
      </c>
      <c r="S60" s="39">
        <f t="shared" si="2"/>
        <v>199.26375988299219</v>
      </c>
      <c r="T60" s="40">
        <f t="shared" si="12"/>
        <v>85.866881780653586</v>
      </c>
      <c r="U60" s="38">
        <v>2567</v>
      </c>
      <c r="V60" s="39">
        <f t="shared" si="3"/>
        <v>3.1954356846473027</v>
      </c>
      <c r="W60" s="41">
        <f t="shared" si="13"/>
        <v>85.999988790196028</v>
      </c>
      <c r="X60" s="42">
        <v>0</v>
      </c>
      <c r="Y60" s="43">
        <f t="shared" si="4"/>
        <v>0</v>
      </c>
      <c r="Z60" s="44">
        <f t="shared" si="5"/>
        <v>2567</v>
      </c>
      <c r="AA60" s="45">
        <f t="shared" si="6"/>
        <v>3.1954356846473027</v>
      </c>
      <c r="AB60" s="46">
        <f t="shared" si="14"/>
        <v>85.999988790196028</v>
      </c>
      <c r="AC60" s="38">
        <f t="shared" si="7"/>
        <v>162642.22043933708</v>
      </c>
      <c r="AD60" s="39">
        <f t="shared" si="8"/>
        <v>202.45919556763948</v>
      </c>
      <c r="AE60" s="41">
        <f t="shared" si="15"/>
        <v>85.999988790196028</v>
      </c>
      <c r="AF60" s="33"/>
      <c r="AG60" s="47">
        <v>0</v>
      </c>
      <c r="AH60" s="33"/>
      <c r="AI60" s="38">
        <v>24751.586738672617</v>
      </c>
      <c r="AJ60" s="39">
        <f t="shared" si="9"/>
        <v>77.566479016910492</v>
      </c>
      <c r="AK60" s="39">
        <v>0</v>
      </c>
      <c r="AL60" s="48">
        <f t="shared" si="10"/>
        <v>0</v>
      </c>
      <c r="AM60" s="49">
        <f t="shared" si="11"/>
        <v>24751.586738672617</v>
      </c>
      <c r="AO60" s="50">
        <v>4429.1186345865544</v>
      </c>
      <c r="AQ60" s="50">
        <v>82390.695187165766</v>
      </c>
      <c r="AS60" s="51">
        <v>-279189.95</v>
      </c>
      <c r="AT60" s="52">
        <v>-359230.8</v>
      </c>
      <c r="AU60" s="52">
        <v>-184001.81117199999</v>
      </c>
      <c r="AV60" s="52">
        <v>-1928.4120109999999</v>
      </c>
      <c r="AW60" s="52">
        <v>-44134</v>
      </c>
      <c r="AX60" s="53">
        <v>-70879.322807999997</v>
      </c>
    </row>
    <row r="61" spans="1:50">
      <c r="A61" s="2">
        <v>392</v>
      </c>
      <c r="B61" s="3">
        <v>5312</v>
      </c>
      <c r="C61" s="35">
        <v>371</v>
      </c>
      <c r="D61" s="4" t="s">
        <v>292</v>
      </c>
      <c r="E61" s="21">
        <v>3533.6666666666665</v>
      </c>
      <c r="F61" s="21">
        <v>5608594.333333333</v>
      </c>
      <c r="G61" s="15">
        <v>1.6833333333333333</v>
      </c>
      <c r="H61" s="21">
        <v>3333893.1372549017</v>
      </c>
      <c r="I61" s="21">
        <v>670312.66666666663</v>
      </c>
      <c r="J61" s="36">
        <v>0</v>
      </c>
      <c r="K61" s="17">
        <v>1.65</v>
      </c>
      <c r="L61" s="21">
        <v>5500923.676470588</v>
      </c>
      <c r="M61" s="21">
        <v>678270.79666666675</v>
      </c>
      <c r="N61" s="21">
        <f t="shared" si="0"/>
        <v>6179194.4731372548</v>
      </c>
      <c r="O61" s="37">
        <f t="shared" si="1"/>
        <v>1748.663656203355</v>
      </c>
      <c r="P61" s="37">
        <f t="shared" si="16"/>
        <v>2400.6516979319881</v>
      </c>
      <c r="Q61" s="37">
        <f t="shared" si="17"/>
        <v>72.841206315340116</v>
      </c>
      <c r="R61" s="38">
        <v>852446.11174504366</v>
      </c>
      <c r="S61" s="39">
        <f t="shared" si="2"/>
        <v>241.23557543959353</v>
      </c>
      <c r="T61" s="40">
        <f t="shared" si="12"/>
        <v>82.889959978664237</v>
      </c>
      <c r="U61" s="38">
        <v>263828</v>
      </c>
      <c r="V61" s="39">
        <f t="shared" si="3"/>
        <v>74.661258371851716</v>
      </c>
      <c r="W61" s="41">
        <f t="shared" si="13"/>
        <v>86.0000012410501</v>
      </c>
      <c r="X61" s="42">
        <v>0</v>
      </c>
      <c r="Y61" s="43">
        <f t="shared" si="4"/>
        <v>0</v>
      </c>
      <c r="Z61" s="44">
        <f t="shared" si="5"/>
        <v>263828</v>
      </c>
      <c r="AA61" s="45">
        <f t="shared" si="6"/>
        <v>74.661258371851716</v>
      </c>
      <c r="AB61" s="46">
        <f t="shared" si="14"/>
        <v>86.0000012410501</v>
      </c>
      <c r="AC61" s="38">
        <f t="shared" si="7"/>
        <v>1116274.1117450437</v>
      </c>
      <c r="AD61" s="39">
        <f t="shared" si="8"/>
        <v>315.89683381144528</v>
      </c>
      <c r="AE61" s="41">
        <f t="shared" si="15"/>
        <v>86.0000012410501</v>
      </c>
      <c r="AF61" s="33"/>
      <c r="AG61" s="47">
        <v>0</v>
      </c>
      <c r="AH61" s="33"/>
      <c r="AI61" s="38">
        <v>0</v>
      </c>
      <c r="AJ61" s="39">
        <f t="shared" si="9"/>
        <v>72.841206315340116</v>
      </c>
      <c r="AK61" s="39">
        <v>0</v>
      </c>
      <c r="AL61" s="48">
        <f t="shared" si="10"/>
        <v>0</v>
      </c>
      <c r="AM61" s="49">
        <f t="shared" si="11"/>
        <v>0</v>
      </c>
      <c r="AO61" s="50">
        <v>60579.164335125039</v>
      </c>
      <c r="AQ61" s="50">
        <v>333389.31372549018</v>
      </c>
      <c r="AS61" s="51">
        <v>-1258562.05</v>
      </c>
      <c r="AT61" s="52">
        <v>-1613208.35</v>
      </c>
      <c r="AU61" s="52">
        <v>-826302.32384199998</v>
      </c>
      <c r="AV61" s="52">
        <v>-8659.9763110000004</v>
      </c>
      <c r="AW61" s="52">
        <v>-259281</v>
      </c>
      <c r="AX61" s="53">
        <v>-318299.851372</v>
      </c>
    </row>
    <row r="62" spans="1:50">
      <c r="A62" s="2">
        <v>393</v>
      </c>
      <c r="B62" s="3">
        <v>5313</v>
      </c>
      <c r="C62" s="35"/>
      <c r="D62" s="4" t="s">
        <v>293</v>
      </c>
      <c r="E62" s="21">
        <v>840.66666666666663</v>
      </c>
      <c r="F62" s="21">
        <v>1688537.3333333333</v>
      </c>
      <c r="G62" s="15">
        <v>2.08</v>
      </c>
      <c r="H62" s="21">
        <v>811796.79487179487</v>
      </c>
      <c r="I62" s="21">
        <v>130185.33333333333</v>
      </c>
      <c r="J62" s="36">
        <v>0</v>
      </c>
      <c r="K62" s="17">
        <v>1.65</v>
      </c>
      <c r="L62" s="21">
        <v>1339464.7115384615</v>
      </c>
      <c r="M62" s="21">
        <v>161873.21250000002</v>
      </c>
      <c r="N62" s="21">
        <f t="shared" si="0"/>
        <v>1501337.9240384614</v>
      </c>
      <c r="O62" s="37">
        <f t="shared" si="1"/>
        <v>1785.8896796651009</v>
      </c>
      <c r="P62" s="37">
        <f t="shared" si="16"/>
        <v>2400.6516979319881</v>
      </c>
      <c r="Q62" s="37">
        <f t="shared" si="17"/>
        <v>74.391869557901032</v>
      </c>
      <c r="R62" s="38">
        <v>191219.67657518716</v>
      </c>
      <c r="S62" s="39">
        <f t="shared" si="2"/>
        <v>227.46194675874762</v>
      </c>
      <c r="T62" s="40">
        <f t="shared" si="12"/>
        <v>83.866877821477615</v>
      </c>
      <c r="U62" s="38">
        <v>43050</v>
      </c>
      <c r="V62" s="39">
        <f t="shared" si="3"/>
        <v>51.209357652656621</v>
      </c>
      <c r="W62" s="41">
        <f t="shared" si="13"/>
        <v>86.000021821366076</v>
      </c>
      <c r="X62" s="42">
        <v>0</v>
      </c>
      <c r="Y62" s="43">
        <f t="shared" si="4"/>
        <v>0</v>
      </c>
      <c r="Z62" s="44">
        <f t="shared" si="5"/>
        <v>43050</v>
      </c>
      <c r="AA62" s="45">
        <f t="shared" si="6"/>
        <v>51.209357652656621</v>
      </c>
      <c r="AB62" s="46">
        <f t="shared" si="14"/>
        <v>86.000021821366076</v>
      </c>
      <c r="AC62" s="38">
        <f t="shared" si="7"/>
        <v>234269.67657518716</v>
      </c>
      <c r="AD62" s="39">
        <f t="shared" si="8"/>
        <v>278.67130441140421</v>
      </c>
      <c r="AE62" s="41">
        <f t="shared" si="15"/>
        <v>86.000021821366076</v>
      </c>
      <c r="AF62" s="33"/>
      <c r="AG62" s="47">
        <v>0</v>
      </c>
      <c r="AH62" s="33"/>
      <c r="AI62" s="38">
        <v>39403.104629636429</v>
      </c>
      <c r="AJ62" s="39">
        <f t="shared" si="9"/>
        <v>74.391869557901032</v>
      </c>
      <c r="AK62" s="39">
        <v>0</v>
      </c>
      <c r="AL62" s="48">
        <f t="shared" si="10"/>
        <v>0</v>
      </c>
      <c r="AM62" s="49">
        <f t="shared" si="11"/>
        <v>39403.104629636429</v>
      </c>
      <c r="AO62" s="50">
        <v>7312.0462591930263</v>
      </c>
      <c r="AQ62" s="50">
        <v>81179.679487179485</v>
      </c>
      <c r="AS62" s="51">
        <v>-266069.40000000002</v>
      </c>
      <c r="AT62" s="52">
        <v>-370775.95</v>
      </c>
      <c r="AU62" s="52">
        <v>-189915.34280400001</v>
      </c>
      <c r="AV62" s="52">
        <v>-1990.3881690000001</v>
      </c>
      <c r="AW62" s="52">
        <v>-55355</v>
      </c>
      <c r="AX62" s="53">
        <v>-73157.273849999998</v>
      </c>
    </row>
    <row r="63" spans="1:50">
      <c r="A63" s="2">
        <v>394</v>
      </c>
      <c r="B63" s="3">
        <v>5314</v>
      </c>
      <c r="C63" s="35"/>
      <c r="D63" s="4" t="s">
        <v>294</v>
      </c>
      <c r="E63" s="21">
        <v>610.66666666666663</v>
      </c>
      <c r="F63" s="21">
        <v>1103443.6666666667</v>
      </c>
      <c r="G63" s="15">
        <v>1.8166666666666667</v>
      </c>
      <c r="H63" s="21">
        <v>607489.87902187905</v>
      </c>
      <c r="I63" s="21">
        <v>91736.666666666672</v>
      </c>
      <c r="J63" s="36">
        <v>0</v>
      </c>
      <c r="K63" s="17">
        <v>1.65</v>
      </c>
      <c r="L63" s="21">
        <v>1002358.3003861004</v>
      </c>
      <c r="M63" s="21">
        <v>94581.495833333334</v>
      </c>
      <c r="N63" s="21">
        <f t="shared" si="0"/>
        <v>1096939.7962194337</v>
      </c>
      <c r="O63" s="37">
        <f t="shared" si="1"/>
        <v>1796.2987929357539</v>
      </c>
      <c r="P63" s="37">
        <f t="shared" si="16"/>
        <v>2400.6516979319881</v>
      </c>
      <c r="Q63" s="37">
        <f t="shared" si="17"/>
        <v>74.82546487202427</v>
      </c>
      <c r="R63" s="38">
        <v>136551.52437421534</v>
      </c>
      <c r="S63" s="39">
        <f t="shared" si="2"/>
        <v>223.61057484860592</v>
      </c>
      <c r="T63" s="40">
        <f t="shared" si="12"/>
        <v>84.140042869375264</v>
      </c>
      <c r="U63" s="38">
        <v>27267</v>
      </c>
      <c r="V63" s="39">
        <f t="shared" si="3"/>
        <v>44.651200873362448</v>
      </c>
      <c r="W63" s="41">
        <f t="shared" si="13"/>
        <v>86.000004516948991</v>
      </c>
      <c r="X63" s="42">
        <v>0</v>
      </c>
      <c r="Y63" s="43">
        <f t="shared" si="4"/>
        <v>0</v>
      </c>
      <c r="Z63" s="44">
        <f t="shared" si="5"/>
        <v>27267</v>
      </c>
      <c r="AA63" s="45">
        <f t="shared" si="6"/>
        <v>44.651200873362448</v>
      </c>
      <c r="AB63" s="46">
        <f t="shared" si="14"/>
        <v>86.000004516948991</v>
      </c>
      <c r="AC63" s="38">
        <f t="shared" si="7"/>
        <v>163818.52437421534</v>
      </c>
      <c r="AD63" s="39">
        <f t="shared" si="8"/>
        <v>268.26177572196838</v>
      </c>
      <c r="AE63" s="41">
        <f t="shared" si="15"/>
        <v>86.000004516948991</v>
      </c>
      <c r="AF63" s="33"/>
      <c r="AG63" s="47">
        <v>0</v>
      </c>
      <c r="AH63" s="33"/>
      <c r="AI63" s="38">
        <v>70550.899005010288</v>
      </c>
      <c r="AJ63" s="39">
        <f t="shared" si="9"/>
        <v>74.82546487202427</v>
      </c>
      <c r="AK63" s="39">
        <v>0</v>
      </c>
      <c r="AL63" s="48">
        <f t="shared" si="10"/>
        <v>0</v>
      </c>
      <c r="AM63" s="49">
        <f t="shared" si="11"/>
        <v>70550.899005010288</v>
      </c>
      <c r="AO63" s="50">
        <v>4043.9605054801495</v>
      </c>
      <c r="AQ63" s="50">
        <v>60748.987902187895</v>
      </c>
      <c r="AS63" s="51">
        <v>-233823.95</v>
      </c>
      <c r="AT63" s="52">
        <v>-271754.34999999998</v>
      </c>
      <c r="AU63" s="52">
        <v>-139195.43688200001</v>
      </c>
      <c r="AV63" s="52">
        <v>-1458.823425</v>
      </c>
      <c r="AW63" s="52">
        <v>-43108</v>
      </c>
      <c r="AX63" s="53">
        <v>-53619.462989</v>
      </c>
    </row>
    <row r="64" spans="1:50">
      <c r="A64" s="2">
        <v>401</v>
      </c>
      <c r="B64" s="3">
        <v>4201</v>
      </c>
      <c r="C64" s="35"/>
      <c r="D64" s="4" t="s">
        <v>205</v>
      </c>
      <c r="E64" s="21">
        <v>1010.3333333333334</v>
      </c>
      <c r="F64" s="21">
        <v>1456300.6666666667</v>
      </c>
      <c r="G64" s="15">
        <v>1.3</v>
      </c>
      <c r="H64" s="21">
        <v>1120231.282051282</v>
      </c>
      <c r="I64" s="21">
        <v>150951.66666666666</v>
      </c>
      <c r="J64" s="36">
        <v>0</v>
      </c>
      <c r="K64" s="17">
        <v>1.65</v>
      </c>
      <c r="L64" s="21">
        <v>1848381.6153846153</v>
      </c>
      <c r="M64" s="21">
        <v>187293.15416666665</v>
      </c>
      <c r="N64" s="21">
        <f t="shared" si="0"/>
        <v>2035674.7695512818</v>
      </c>
      <c r="O64" s="37">
        <f t="shared" si="1"/>
        <v>2014.8546052965507</v>
      </c>
      <c r="P64" s="37">
        <f t="shared" si="16"/>
        <v>2400.6516979319881</v>
      </c>
      <c r="Q64" s="37">
        <f t="shared" si="17"/>
        <v>83.929484940785969</v>
      </c>
      <c r="R64" s="38">
        <v>144219.95515928729</v>
      </c>
      <c r="S64" s="39">
        <f t="shared" si="2"/>
        <v>142.74492427511115</v>
      </c>
      <c r="T64" s="40">
        <f t="shared" si="12"/>
        <v>89.87557551269515</v>
      </c>
      <c r="U64" s="38">
        <v>0</v>
      </c>
      <c r="V64" s="39">
        <f t="shared" si="3"/>
        <v>0</v>
      </c>
      <c r="W64" s="41">
        <f t="shared" si="13"/>
        <v>89.87557551269515</v>
      </c>
      <c r="X64" s="42">
        <v>0</v>
      </c>
      <c r="Y64" s="43">
        <f t="shared" si="4"/>
        <v>0</v>
      </c>
      <c r="Z64" s="44">
        <f t="shared" si="5"/>
        <v>0</v>
      </c>
      <c r="AA64" s="45">
        <f t="shared" si="6"/>
        <v>0</v>
      </c>
      <c r="AB64" s="46">
        <f t="shared" si="14"/>
        <v>89.87557551269515</v>
      </c>
      <c r="AC64" s="38">
        <f t="shared" si="7"/>
        <v>144219.95515928729</v>
      </c>
      <c r="AD64" s="39">
        <f t="shared" si="8"/>
        <v>142.74492427511115</v>
      </c>
      <c r="AE64" s="41">
        <f t="shared" si="15"/>
        <v>89.87557551269515</v>
      </c>
      <c r="AF64" s="33"/>
      <c r="AG64" s="47">
        <v>0</v>
      </c>
      <c r="AH64" s="33"/>
      <c r="AI64" s="38">
        <v>0</v>
      </c>
      <c r="AJ64" s="39">
        <f t="shared" si="9"/>
        <v>83.929484940785969</v>
      </c>
      <c r="AK64" s="39">
        <v>0</v>
      </c>
      <c r="AL64" s="48">
        <f t="shared" si="10"/>
        <v>0</v>
      </c>
      <c r="AM64" s="49">
        <f t="shared" si="11"/>
        <v>0</v>
      </c>
      <c r="AO64" s="50">
        <v>7681.5505075512983</v>
      </c>
      <c r="AQ64" s="50">
        <v>112023.12820512819</v>
      </c>
      <c r="AS64" s="51">
        <v>-334165.95</v>
      </c>
      <c r="AT64" s="52">
        <v>-460028.6</v>
      </c>
      <c r="AU64" s="52">
        <v>-235631.49119199999</v>
      </c>
      <c r="AV64" s="52">
        <v>-2469.5115489999998</v>
      </c>
      <c r="AW64" s="52">
        <v>-83066</v>
      </c>
      <c r="AX64" s="53">
        <v>-90767.587673999995</v>
      </c>
    </row>
    <row r="65" spans="1:50">
      <c r="A65" s="2">
        <v>402</v>
      </c>
      <c r="B65" s="3">
        <v>4202</v>
      </c>
      <c r="C65" s="35"/>
      <c r="D65" s="4" t="s">
        <v>206</v>
      </c>
      <c r="E65" s="21">
        <v>563.33333333333337</v>
      </c>
      <c r="F65" s="21">
        <v>937544.33333333337</v>
      </c>
      <c r="G65" s="15">
        <v>1.7</v>
      </c>
      <c r="H65" s="21">
        <v>551496.66666666674</v>
      </c>
      <c r="I65" s="21">
        <v>67052.333333333328</v>
      </c>
      <c r="J65" s="36">
        <v>0</v>
      </c>
      <c r="K65" s="17">
        <v>1.65</v>
      </c>
      <c r="L65" s="21">
        <v>909969.5</v>
      </c>
      <c r="M65" s="21">
        <v>82688.5625</v>
      </c>
      <c r="N65" s="21">
        <f t="shared" si="0"/>
        <v>992658.0625</v>
      </c>
      <c r="O65" s="37">
        <f t="shared" si="1"/>
        <v>1762.1149038461538</v>
      </c>
      <c r="P65" s="37">
        <f t="shared" si="16"/>
        <v>2400.6516979319881</v>
      </c>
      <c r="Q65" s="37">
        <f t="shared" si="17"/>
        <v>73.401522818329127</v>
      </c>
      <c r="R65" s="38">
        <v>133092.35244729032</v>
      </c>
      <c r="S65" s="39">
        <f t="shared" si="2"/>
        <v>236.25861381175795</v>
      </c>
      <c r="T65" s="40">
        <f t="shared" si="12"/>
        <v>83.242959375547315</v>
      </c>
      <c r="U65" s="38">
        <v>37285</v>
      </c>
      <c r="V65" s="39">
        <f t="shared" si="3"/>
        <v>66.18639053254438</v>
      </c>
      <c r="W65" s="41">
        <f t="shared" si="13"/>
        <v>85.999977004950182</v>
      </c>
      <c r="X65" s="42">
        <v>0</v>
      </c>
      <c r="Y65" s="43">
        <f t="shared" si="4"/>
        <v>0</v>
      </c>
      <c r="Z65" s="44">
        <f t="shared" si="5"/>
        <v>37285</v>
      </c>
      <c r="AA65" s="45">
        <f t="shared" si="6"/>
        <v>66.18639053254438</v>
      </c>
      <c r="AB65" s="46">
        <f t="shared" si="14"/>
        <v>85.999977004950182</v>
      </c>
      <c r="AC65" s="38">
        <f t="shared" si="7"/>
        <v>170377.35244729032</v>
      </c>
      <c r="AD65" s="39">
        <f t="shared" si="8"/>
        <v>302.44500434430233</v>
      </c>
      <c r="AE65" s="41">
        <f t="shared" si="15"/>
        <v>85.999977004950182</v>
      </c>
      <c r="AF65" s="33"/>
      <c r="AG65" s="47">
        <v>0</v>
      </c>
      <c r="AH65" s="33"/>
      <c r="AI65" s="38">
        <v>49144.387225510698</v>
      </c>
      <c r="AJ65" s="39">
        <f t="shared" si="9"/>
        <v>73.401522818329127</v>
      </c>
      <c r="AK65" s="39">
        <v>0</v>
      </c>
      <c r="AL65" s="48">
        <f t="shared" si="10"/>
        <v>0</v>
      </c>
      <c r="AM65" s="49">
        <f t="shared" si="11"/>
        <v>49144.387225510698</v>
      </c>
      <c r="AO65" s="50">
        <v>1938.6100528938741</v>
      </c>
      <c r="AQ65" s="50">
        <v>55149.666666666664</v>
      </c>
      <c r="AS65" s="51">
        <v>-189834.6</v>
      </c>
      <c r="AT65" s="52">
        <v>-253104.55</v>
      </c>
      <c r="AU65" s="52">
        <v>-129642.80886</v>
      </c>
      <c r="AV65" s="52">
        <v>-1358.7080920000001</v>
      </c>
      <c r="AW65" s="52">
        <v>-40495</v>
      </c>
      <c r="AX65" s="53">
        <v>-49939.695920999999</v>
      </c>
    </row>
    <row r="66" spans="1:50" s="54" customFormat="1">
      <c r="A66" s="2">
        <v>403</v>
      </c>
      <c r="B66" s="3">
        <v>2228</v>
      </c>
      <c r="C66" s="35">
        <v>351</v>
      </c>
      <c r="D66" s="4" t="s">
        <v>207</v>
      </c>
      <c r="E66" s="21">
        <v>1003.3333333333334</v>
      </c>
      <c r="F66" s="21">
        <v>2003881</v>
      </c>
      <c r="G66" s="15">
        <v>1.54</v>
      </c>
      <c r="H66" s="21">
        <v>1301221.4285714286</v>
      </c>
      <c r="I66" s="21">
        <v>208738</v>
      </c>
      <c r="J66" s="36">
        <v>0</v>
      </c>
      <c r="K66" s="17">
        <v>1.65</v>
      </c>
      <c r="L66" s="21">
        <v>2147015.3571428568</v>
      </c>
      <c r="M66" s="21">
        <v>215714.30833333332</v>
      </c>
      <c r="N66" s="21">
        <f t="shared" si="0"/>
        <v>2362729.6654761899</v>
      </c>
      <c r="O66" s="37">
        <f t="shared" si="1"/>
        <v>2354.880065258661</v>
      </c>
      <c r="P66" s="37">
        <f t="shared" si="16"/>
        <v>2400.6516979319881</v>
      </c>
      <c r="Q66" s="37">
        <f t="shared" si="17"/>
        <v>98.093366367442783</v>
      </c>
      <c r="R66" s="38">
        <v>16991.955769427383</v>
      </c>
      <c r="S66" s="39">
        <f t="shared" si="2"/>
        <v>16.93550408913028</v>
      </c>
      <c r="T66" s="40">
        <f t="shared" si="12"/>
        <v>98.798820811488937</v>
      </c>
      <c r="U66" s="38">
        <v>0</v>
      </c>
      <c r="V66" s="39">
        <f t="shared" si="3"/>
        <v>0</v>
      </c>
      <c r="W66" s="41">
        <f t="shared" si="13"/>
        <v>98.798820811488937</v>
      </c>
      <c r="X66" s="42">
        <v>0</v>
      </c>
      <c r="Y66" s="43">
        <f t="shared" si="4"/>
        <v>0</v>
      </c>
      <c r="Z66" s="44">
        <f t="shared" si="5"/>
        <v>0</v>
      </c>
      <c r="AA66" s="45">
        <f t="shared" si="6"/>
        <v>0</v>
      </c>
      <c r="AB66" s="46">
        <f t="shared" si="14"/>
        <v>98.798820811488937</v>
      </c>
      <c r="AC66" s="38">
        <f t="shared" si="7"/>
        <v>16991.955769427383</v>
      </c>
      <c r="AD66" s="39">
        <f t="shared" si="8"/>
        <v>16.93550408913028</v>
      </c>
      <c r="AE66" s="41">
        <f t="shared" si="15"/>
        <v>98.798820811488937</v>
      </c>
      <c r="AF66" s="33"/>
      <c r="AG66" s="47">
        <v>0</v>
      </c>
      <c r="AH66" s="33"/>
      <c r="AI66" s="38">
        <v>0</v>
      </c>
      <c r="AJ66" s="39">
        <f t="shared" si="9"/>
        <v>98.093366367442783</v>
      </c>
      <c r="AK66" s="39">
        <v>0</v>
      </c>
      <c r="AL66" s="48">
        <f t="shared" si="10"/>
        <v>0</v>
      </c>
      <c r="AM66" s="49">
        <f t="shared" si="11"/>
        <v>0</v>
      </c>
      <c r="AN66" s="13"/>
      <c r="AO66" s="50">
        <v>5231.3072955794732</v>
      </c>
      <c r="AP66" s="13"/>
      <c r="AQ66" s="50">
        <v>130122.14285714286</v>
      </c>
      <c r="AR66" s="21"/>
      <c r="AS66" s="51">
        <v>-306622.40000000002</v>
      </c>
      <c r="AT66" s="52">
        <v>-446263.25</v>
      </c>
      <c r="AU66" s="52">
        <v>-228580.74193799999</v>
      </c>
      <c r="AV66" s="52">
        <v>-2395.6168990000001</v>
      </c>
      <c r="AW66" s="52">
        <v>-80055</v>
      </c>
      <c r="AX66" s="53">
        <v>-88051.569124000001</v>
      </c>
    </row>
    <row r="67" spans="1:50">
      <c r="A67" s="2">
        <v>404</v>
      </c>
      <c r="B67" s="3">
        <v>4204</v>
      </c>
      <c r="C67" s="35"/>
      <c r="D67" s="4" t="s">
        <v>208</v>
      </c>
      <c r="E67" s="21">
        <v>15416.666666666666</v>
      </c>
      <c r="F67" s="21">
        <v>33175786.333333332</v>
      </c>
      <c r="G67" s="15">
        <v>1.63</v>
      </c>
      <c r="H67" s="21">
        <v>20353243.149284255</v>
      </c>
      <c r="I67" s="21">
        <v>2787368</v>
      </c>
      <c r="J67" s="36">
        <v>5171000</v>
      </c>
      <c r="K67" s="17">
        <v>1.65</v>
      </c>
      <c r="L67" s="21">
        <v>28348403.343558282</v>
      </c>
      <c r="M67" s="21">
        <v>3440774.2487499998</v>
      </c>
      <c r="N67" s="21">
        <f t="shared" ref="N67:N130" si="18">L67+M67</f>
        <v>31789177.592308283</v>
      </c>
      <c r="O67" s="37">
        <f t="shared" ref="O67:O130" si="19">N67/E67</f>
        <v>2062.0007086902669</v>
      </c>
      <c r="P67" s="37">
        <f t="shared" si="16"/>
        <v>2400.6516979319881</v>
      </c>
      <c r="Q67" s="37">
        <f t="shared" si="17"/>
        <v>85.893372639877427</v>
      </c>
      <c r="R67" s="38">
        <v>1931721.6844663071</v>
      </c>
      <c r="S67" s="39">
        <f t="shared" ref="S67:S130" si="20">R67/E67</f>
        <v>125.30086601943614</v>
      </c>
      <c r="T67" s="40">
        <f t="shared" si="12"/>
        <v>91.112824763122745</v>
      </c>
      <c r="U67" s="38">
        <v>0</v>
      </c>
      <c r="V67" s="39">
        <f t="shared" ref="V67:V130" si="21">U67/E67</f>
        <v>0</v>
      </c>
      <c r="W67" s="41">
        <f t="shared" si="13"/>
        <v>91.112824763122745</v>
      </c>
      <c r="X67" s="42">
        <v>0</v>
      </c>
      <c r="Y67" s="43">
        <f t="shared" ref="Y67:Y130" si="22">Z67-U67</f>
        <v>0</v>
      </c>
      <c r="Z67" s="44">
        <f t="shared" ref="Z67:Z130" si="23">IF(X67=0,U67,U67-(U67*X67/100))</f>
        <v>0</v>
      </c>
      <c r="AA67" s="45">
        <f t="shared" ref="AA67:AA130" si="24">Z67/E67</f>
        <v>0</v>
      </c>
      <c r="AB67" s="46">
        <f t="shared" si="14"/>
        <v>91.112824763122745</v>
      </c>
      <c r="AC67" s="38">
        <f t="shared" ref="AC67:AC130" si="25">R67+Z67</f>
        <v>1931721.6844663071</v>
      </c>
      <c r="AD67" s="39">
        <f t="shared" ref="AD67:AD130" si="26">S67+AA67</f>
        <v>125.30086601943614</v>
      </c>
      <c r="AE67" s="41">
        <f t="shared" si="15"/>
        <v>91.112824763122745</v>
      </c>
      <c r="AF67" s="33"/>
      <c r="AG67" s="47">
        <v>0</v>
      </c>
      <c r="AH67" s="33"/>
      <c r="AI67" s="38">
        <v>0</v>
      </c>
      <c r="AJ67" s="39">
        <f t="shared" ref="AJ67:AJ130" si="27">Q67</f>
        <v>85.893372639877427</v>
      </c>
      <c r="AK67" s="39">
        <v>0</v>
      </c>
      <c r="AL67" s="48">
        <f t="shared" ref="AL67:AL130" si="28">AM67-AI67</f>
        <v>0</v>
      </c>
      <c r="AM67" s="49">
        <f t="shared" ref="AM67:AM130" si="29">IF(AK67=0,AI67,AI67-(AI67*AK67/100))</f>
        <v>0</v>
      </c>
      <c r="AO67" s="50">
        <v>235155.80177352059</v>
      </c>
      <c r="AQ67" s="50">
        <v>2035324.3149284255</v>
      </c>
      <c r="AS67" s="51">
        <v>-5296902.1500000004</v>
      </c>
      <c r="AT67" s="52">
        <v>-6904425.1500000004</v>
      </c>
      <c r="AU67" s="52">
        <v>-3536519.3595969998</v>
      </c>
      <c r="AV67" s="52">
        <v>-37064.126522999999</v>
      </c>
      <c r="AW67" s="52">
        <v>-1714332</v>
      </c>
      <c r="AX67" s="53">
        <v>-1362302.33663</v>
      </c>
    </row>
    <row r="68" spans="1:50">
      <c r="A68" s="2">
        <v>405</v>
      </c>
      <c r="B68" s="3">
        <v>4205</v>
      </c>
      <c r="C68" s="35"/>
      <c r="D68" s="4" t="s">
        <v>209</v>
      </c>
      <c r="E68" s="21">
        <v>1566.3333333333333</v>
      </c>
      <c r="F68" s="21">
        <v>3069488</v>
      </c>
      <c r="G68" s="15">
        <v>1.6833333333333333</v>
      </c>
      <c r="H68" s="21">
        <v>1826780.9177489178</v>
      </c>
      <c r="I68" s="21">
        <v>226265.33333333334</v>
      </c>
      <c r="J68" s="36">
        <v>0</v>
      </c>
      <c r="K68" s="17">
        <v>1.65</v>
      </c>
      <c r="L68" s="21">
        <v>3014188.5142857139</v>
      </c>
      <c r="M68" s="21">
        <v>275166.93583333335</v>
      </c>
      <c r="N68" s="21">
        <f t="shared" si="18"/>
        <v>3289355.4501190474</v>
      </c>
      <c r="O68" s="37">
        <f t="shared" si="19"/>
        <v>2100.0354012251846</v>
      </c>
      <c r="P68" s="37">
        <f t="shared" si="16"/>
        <v>2400.6516979319881</v>
      </c>
      <c r="Q68" s="37">
        <f t="shared" si="17"/>
        <v>87.477721280193805</v>
      </c>
      <c r="R68" s="38">
        <v>174220.1706477821</v>
      </c>
      <c r="S68" s="39">
        <f t="shared" si="20"/>
        <v>111.22802978151657</v>
      </c>
      <c r="T68" s="40">
        <f t="shared" ref="T68:T131" si="30">(N68+R68)/E68*100/$O$386</f>
        <v>92.110964406522072</v>
      </c>
      <c r="U68" s="38">
        <v>0</v>
      </c>
      <c r="V68" s="39">
        <f t="shared" si="21"/>
        <v>0</v>
      </c>
      <c r="W68" s="41">
        <f t="shared" ref="W68:W131" si="31">(N68+R68+U68)/E68*100/$O$386</f>
        <v>92.110964406522072</v>
      </c>
      <c r="X68" s="42">
        <v>0</v>
      </c>
      <c r="Y68" s="43">
        <f t="shared" si="22"/>
        <v>0</v>
      </c>
      <c r="Z68" s="44">
        <f t="shared" si="23"/>
        <v>0</v>
      </c>
      <c r="AA68" s="45">
        <f t="shared" si="24"/>
        <v>0</v>
      </c>
      <c r="AB68" s="46">
        <f t="shared" ref="AB68:AB131" si="32">(N68+R68+Z68)/E68*100/$O$386</f>
        <v>92.110964406522072</v>
      </c>
      <c r="AC68" s="38">
        <f t="shared" si="25"/>
        <v>174220.1706477821</v>
      </c>
      <c r="AD68" s="39">
        <f t="shared" si="26"/>
        <v>111.22802978151657</v>
      </c>
      <c r="AE68" s="41">
        <f t="shared" ref="AE68:AE131" si="33">(N68+AC68)/E68*100/$O$386</f>
        <v>92.110964406522072</v>
      </c>
      <c r="AF68" s="33"/>
      <c r="AG68" s="47">
        <v>0</v>
      </c>
      <c r="AH68" s="33"/>
      <c r="AI68" s="38">
        <v>30263.812633050649</v>
      </c>
      <c r="AJ68" s="39">
        <f t="shared" si="27"/>
        <v>87.477721280193805</v>
      </c>
      <c r="AK68" s="39">
        <v>0</v>
      </c>
      <c r="AL68" s="48">
        <f t="shared" si="28"/>
        <v>0</v>
      </c>
      <c r="AM68" s="49">
        <f t="shared" si="29"/>
        <v>30263.812633050649</v>
      </c>
      <c r="AO68" s="50">
        <v>8658.4285058524165</v>
      </c>
      <c r="AQ68" s="50">
        <v>182678.09177489174</v>
      </c>
      <c r="AS68" s="51">
        <v>-559145.30000000005</v>
      </c>
      <c r="AT68" s="52">
        <v>-705584.4</v>
      </c>
      <c r="AU68" s="52">
        <v>-361407.76013900002</v>
      </c>
      <c r="AV68" s="52">
        <v>-3787.6967679999998</v>
      </c>
      <c r="AW68" s="52">
        <v>-111864</v>
      </c>
      <c r="AX68" s="53">
        <v>-139217.85406799999</v>
      </c>
    </row>
    <row r="69" spans="1:50">
      <c r="A69" s="2">
        <v>406</v>
      </c>
      <c r="B69" s="3">
        <v>4206</v>
      </c>
      <c r="C69" s="35"/>
      <c r="D69" s="4" t="s">
        <v>210</v>
      </c>
      <c r="E69" s="21">
        <v>3138.3333333333335</v>
      </c>
      <c r="F69" s="21">
        <v>5504872.333333333</v>
      </c>
      <c r="G69" s="15">
        <v>1.7566666666666668</v>
      </c>
      <c r="H69" s="21">
        <v>3130994.2239773967</v>
      </c>
      <c r="I69" s="21">
        <v>481714</v>
      </c>
      <c r="J69" s="36">
        <v>0</v>
      </c>
      <c r="K69" s="17">
        <v>1.65</v>
      </c>
      <c r="L69" s="21">
        <v>5166140.4695627047</v>
      </c>
      <c r="M69" s="21">
        <v>480238.52083333331</v>
      </c>
      <c r="N69" s="21">
        <f t="shared" si="18"/>
        <v>5646378.9903960377</v>
      </c>
      <c r="O69" s="37">
        <f t="shared" si="19"/>
        <v>1799.1648402748924</v>
      </c>
      <c r="P69" s="37">
        <f t="shared" ref="P69:P132" si="34">$O$386</f>
        <v>2400.6516979319881</v>
      </c>
      <c r="Q69" s="37">
        <f t="shared" ref="Q69:Q132" si="35">O69*$Q$386/$O$386</f>
        <v>74.944851092924509</v>
      </c>
      <c r="R69" s="38">
        <v>698436.51433045638</v>
      </c>
      <c r="S69" s="39">
        <f t="shared" si="20"/>
        <v>222.5501373331247</v>
      </c>
      <c r="T69" s="40">
        <f t="shared" si="30"/>
        <v>84.215256188542412</v>
      </c>
      <c r="U69" s="38">
        <v>134463</v>
      </c>
      <c r="V69" s="39">
        <f t="shared" si="21"/>
        <v>42.8453531598513</v>
      </c>
      <c r="W69" s="41">
        <f t="shared" si="31"/>
        <v>85.999994607562542</v>
      </c>
      <c r="X69" s="42">
        <v>0</v>
      </c>
      <c r="Y69" s="43">
        <f t="shared" si="22"/>
        <v>0</v>
      </c>
      <c r="Z69" s="44">
        <f t="shared" si="23"/>
        <v>134463</v>
      </c>
      <c r="AA69" s="45">
        <f t="shared" si="24"/>
        <v>42.8453531598513</v>
      </c>
      <c r="AB69" s="46">
        <f t="shared" si="32"/>
        <v>85.999994607562542</v>
      </c>
      <c r="AC69" s="38">
        <f t="shared" si="25"/>
        <v>832899.51433045638</v>
      </c>
      <c r="AD69" s="39">
        <f t="shared" si="26"/>
        <v>265.39549049297602</v>
      </c>
      <c r="AE69" s="41">
        <f t="shared" si="33"/>
        <v>85.999994607562542</v>
      </c>
      <c r="AF69" s="33"/>
      <c r="AG69" s="47">
        <v>0</v>
      </c>
      <c r="AH69" s="33"/>
      <c r="AI69" s="38">
        <v>42632.32270796068</v>
      </c>
      <c r="AJ69" s="39">
        <f t="shared" si="27"/>
        <v>74.944851092924509</v>
      </c>
      <c r="AK69" s="39">
        <v>0</v>
      </c>
      <c r="AL69" s="48">
        <f t="shared" si="28"/>
        <v>0</v>
      </c>
      <c r="AM69" s="49">
        <f t="shared" si="29"/>
        <v>42632.32270796068</v>
      </c>
      <c r="AO69" s="50">
        <v>26293.554803179468</v>
      </c>
      <c r="AQ69" s="50">
        <v>313099.42239773972</v>
      </c>
      <c r="AS69" s="51">
        <v>-1067809.3999999999</v>
      </c>
      <c r="AT69" s="52">
        <v>-1407616.4</v>
      </c>
      <c r="AU69" s="52">
        <v>-720995.972083</v>
      </c>
      <c r="AV69" s="52">
        <v>-7556.3239489999996</v>
      </c>
      <c r="AW69" s="52">
        <v>-248399</v>
      </c>
      <c r="AX69" s="53">
        <v>-277734.80012299999</v>
      </c>
    </row>
    <row r="70" spans="1:50">
      <c r="A70" s="2">
        <v>407</v>
      </c>
      <c r="B70" s="3">
        <v>4207</v>
      </c>
      <c r="C70" s="35"/>
      <c r="D70" s="4" t="s">
        <v>211</v>
      </c>
      <c r="E70" s="21">
        <v>1633.6666666666667</v>
      </c>
      <c r="F70" s="21">
        <v>2573384.3333333335</v>
      </c>
      <c r="G70" s="15">
        <v>1.84</v>
      </c>
      <c r="H70" s="21">
        <v>1398578.4420289856</v>
      </c>
      <c r="I70" s="21">
        <v>211679.33333333334</v>
      </c>
      <c r="J70" s="36">
        <v>0</v>
      </c>
      <c r="K70" s="17">
        <v>1.65</v>
      </c>
      <c r="L70" s="21">
        <v>2307654.4293478262</v>
      </c>
      <c r="M70" s="21">
        <v>216107.90125000002</v>
      </c>
      <c r="N70" s="21">
        <f t="shared" si="18"/>
        <v>2523762.3305978263</v>
      </c>
      <c r="O70" s="37">
        <f t="shared" si="19"/>
        <v>1544.845336011728</v>
      </c>
      <c r="P70" s="37">
        <f t="shared" si="34"/>
        <v>2400.6516979319881</v>
      </c>
      <c r="Q70" s="37">
        <f t="shared" si="35"/>
        <v>64.351081722622069</v>
      </c>
      <c r="R70" s="38">
        <v>517297.86083844642</v>
      </c>
      <c r="S70" s="39">
        <f t="shared" si="20"/>
        <v>316.64835391049564</v>
      </c>
      <c r="T70" s="40">
        <f t="shared" si="30"/>
        <v>77.541181485251883</v>
      </c>
      <c r="U70" s="38">
        <v>331743</v>
      </c>
      <c r="V70" s="39">
        <f t="shared" si="21"/>
        <v>203.06651703733931</v>
      </c>
      <c r="W70" s="41">
        <f t="shared" si="31"/>
        <v>85.999989450283564</v>
      </c>
      <c r="X70" s="42">
        <v>0</v>
      </c>
      <c r="Y70" s="43">
        <f t="shared" si="22"/>
        <v>0</v>
      </c>
      <c r="Z70" s="44">
        <f t="shared" si="23"/>
        <v>331743</v>
      </c>
      <c r="AA70" s="45">
        <f t="shared" si="24"/>
        <v>203.06651703733931</v>
      </c>
      <c r="AB70" s="46">
        <f t="shared" si="32"/>
        <v>85.999989450283564</v>
      </c>
      <c r="AC70" s="38">
        <f t="shared" si="25"/>
        <v>849040.86083844642</v>
      </c>
      <c r="AD70" s="39">
        <f t="shared" si="26"/>
        <v>519.71487094783492</v>
      </c>
      <c r="AE70" s="41">
        <f t="shared" si="33"/>
        <v>85.999989450283564</v>
      </c>
      <c r="AF70" s="33"/>
      <c r="AG70" s="47">
        <v>0</v>
      </c>
      <c r="AH70" s="33"/>
      <c r="AI70" s="38">
        <v>289740.83002221631</v>
      </c>
      <c r="AJ70" s="39">
        <f t="shared" si="27"/>
        <v>64.351081722622069</v>
      </c>
      <c r="AK70" s="39">
        <v>0</v>
      </c>
      <c r="AL70" s="48">
        <f t="shared" si="28"/>
        <v>0</v>
      </c>
      <c r="AM70" s="49">
        <f t="shared" si="29"/>
        <v>289740.83002221631</v>
      </c>
      <c r="AO70" s="50">
        <v>12925.867086593304</v>
      </c>
      <c r="AQ70" s="50">
        <v>139857.84420289853</v>
      </c>
      <c r="AS70" s="51">
        <v>-601318.85</v>
      </c>
      <c r="AT70" s="52">
        <v>-726454.4</v>
      </c>
      <c r="AU70" s="52">
        <v>-372097.605782</v>
      </c>
      <c r="AV70" s="52">
        <v>-3899.7305930000002</v>
      </c>
      <c r="AW70" s="52">
        <v>-103135</v>
      </c>
      <c r="AX70" s="53">
        <v>-143335.68864400001</v>
      </c>
    </row>
    <row r="71" spans="1:50">
      <c r="A71" s="2">
        <v>408</v>
      </c>
      <c r="B71" s="3">
        <v>4208</v>
      </c>
      <c r="C71" s="35"/>
      <c r="D71" s="4" t="s">
        <v>212</v>
      </c>
      <c r="E71" s="21">
        <v>190</v>
      </c>
      <c r="F71" s="21">
        <v>351241.66666666669</v>
      </c>
      <c r="G71" s="15">
        <v>1.6000000000000003</v>
      </c>
      <c r="H71" s="21">
        <v>219526.04166666666</v>
      </c>
      <c r="I71" s="21">
        <v>24467.666666666668</v>
      </c>
      <c r="J71" s="36">
        <v>0</v>
      </c>
      <c r="K71" s="17">
        <v>1.65</v>
      </c>
      <c r="L71" s="21">
        <v>362217.96875</v>
      </c>
      <c r="M71" s="21">
        <v>29751.200000000001</v>
      </c>
      <c r="N71" s="21">
        <f t="shared" si="18"/>
        <v>391969.16875000001</v>
      </c>
      <c r="O71" s="37">
        <f t="shared" si="19"/>
        <v>2062.995625</v>
      </c>
      <c r="P71" s="37">
        <f t="shared" si="34"/>
        <v>2400.6516979319881</v>
      </c>
      <c r="Q71" s="37">
        <f t="shared" si="35"/>
        <v>85.934816232489794</v>
      </c>
      <c r="R71" s="38">
        <v>23737.221927118626</v>
      </c>
      <c r="S71" s="39">
        <f t="shared" si="20"/>
        <v>124.93274698483488</v>
      </c>
      <c r="T71" s="40">
        <f t="shared" si="30"/>
        <v>91.13893422646855</v>
      </c>
      <c r="U71" s="38">
        <v>0</v>
      </c>
      <c r="V71" s="39">
        <f t="shared" si="21"/>
        <v>0</v>
      </c>
      <c r="W71" s="41">
        <f t="shared" si="31"/>
        <v>91.13893422646855</v>
      </c>
      <c r="X71" s="42">
        <v>0</v>
      </c>
      <c r="Y71" s="43">
        <f t="shared" si="22"/>
        <v>0</v>
      </c>
      <c r="Z71" s="44">
        <f t="shared" si="23"/>
        <v>0</v>
      </c>
      <c r="AA71" s="45">
        <f t="shared" si="24"/>
        <v>0</v>
      </c>
      <c r="AB71" s="46">
        <f t="shared" si="32"/>
        <v>91.13893422646855</v>
      </c>
      <c r="AC71" s="38">
        <f t="shared" si="25"/>
        <v>23737.221927118626</v>
      </c>
      <c r="AD71" s="39">
        <f t="shared" si="26"/>
        <v>124.93274698483488</v>
      </c>
      <c r="AE71" s="41">
        <f t="shared" si="33"/>
        <v>91.13893422646855</v>
      </c>
      <c r="AF71" s="33"/>
      <c r="AG71" s="47">
        <v>0</v>
      </c>
      <c r="AH71" s="33"/>
      <c r="AI71" s="38">
        <v>1457.7224142617877</v>
      </c>
      <c r="AJ71" s="39">
        <f t="shared" si="27"/>
        <v>85.934816232489794</v>
      </c>
      <c r="AK71" s="39">
        <v>0</v>
      </c>
      <c r="AL71" s="48">
        <f t="shared" si="28"/>
        <v>0</v>
      </c>
      <c r="AM71" s="49">
        <f t="shared" si="29"/>
        <v>1457.7224142617877</v>
      </c>
      <c r="AO71" s="50">
        <v>547.99018415826515</v>
      </c>
      <c r="AQ71" s="50">
        <v>21952.604166666668</v>
      </c>
      <c r="AS71" s="51">
        <v>-84464.7</v>
      </c>
      <c r="AT71" s="52">
        <v>-85256.25</v>
      </c>
      <c r="AU71" s="52">
        <v>-43669.156669000004</v>
      </c>
      <c r="AV71" s="52">
        <v>-457.67009400000001</v>
      </c>
      <c r="AW71" s="52">
        <v>-7424</v>
      </c>
      <c r="AX71" s="53">
        <v>-16821.792310000001</v>
      </c>
    </row>
    <row r="72" spans="1:50">
      <c r="A72" s="2">
        <v>409</v>
      </c>
      <c r="B72" s="3">
        <v>4209</v>
      </c>
      <c r="C72" s="35"/>
      <c r="D72" s="4" t="s">
        <v>213</v>
      </c>
      <c r="E72" s="21">
        <v>2081</v>
      </c>
      <c r="F72" s="21">
        <v>3689794.6666666665</v>
      </c>
      <c r="G72" s="15">
        <v>1.4400000000000002</v>
      </c>
      <c r="H72" s="21">
        <v>2562357.4074074076</v>
      </c>
      <c r="I72" s="21">
        <v>317296.66666666669</v>
      </c>
      <c r="J72" s="36">
        <v>0</v>
      </c>
      <c r="K72" s="17">
        <v>1.65</v>
      </c>
      <c r="L72" s="21">
        <v>4227889.7222222229</v>
      </c>
      <c r="M72" s="21">
        <v>392007.9916666667</v>
      </c>
      <c r="N72" s="21">
        <f t="shared" si="18"/>
        <v>4619897.7138888892</v>
      </c>
      <c r="O72" s="37">
        <f t="shared" si="19"/>
        <v>2220.0373444924985</v>
      </c>
      <c r="P72" s="37">
        <f t="shared" si="34"/>
        <v>2400.6516979319881</v>
      </c>
      <c r="Q72" s="37">
        <f t="shared" si="35"/>
        <v>92.476444892231655</v>
      </c>
      <c r="R72" s="38">
        <v>139067.63371780238</v>
      </c>
      <c r="S72" s="39">
        <f t="shared" si="20"/>
        <v>66.827310772610474</v>
      </c>
      <c r="T72" s="40">
        <f t="shared" si="30"/>
        <v>95.260160282105915</v>
      </c>
      <c r="U72" s="38">
        <v>0</v>
      </c>
      <c r="V72" s="39">
        <f t="shared" si="21"/>
        <v>0</v>
      </c>
      <c r="W72" s="41">
        <f t="shared" si="31"/>
        <v>95.260160282105915</v>
      </c>
      <c r="X72" s="42">
        <v>0</v>
      </c>
      <c r="Y72" s="43">
        <f t="shared" si="22"/>
        <v>0</v>
      </c>
      <c r="Z72" s="44">
        <f t="shared" si="23"/>
        <v>0</v>
      </c>
      <c r="AA72" s="45">
        <f t="shared" si="24"/>
        <v>0</v>
      </c>
      <c r="AB72" s="46">
        <f t="shared" si="32"/>
        <v>95.260160282105915</v>
      </c>
      <c r="AC72" s="38">
        <f t="shared" si="25"/>
        <v>139067.63371780238</v>
      </c>
      <c r="AD72" s="39">
        <f t="shared" si="26"/>
        <v>66.827310772610474</v>
      </c>
      <c r="AE72" s="41">
        <f t="shared" si="33"/>
        <v>95.260160282105915</v>
      </c>
      <c r="AF72" s="33"/>
      <c r="AG72" s="47">
        <v>0</v>
      </c>
      <c r="AH72" s="33"/>
      <c r="AI72" s="38">
        <v>0</v>
      </c>
      <c r="AJ72" s="39">
        <f t="shared" si="27"/>
        <v>92.476444892231655</v>
      </c>
      <c r="AK72" s="39">
        <v>0</v>
      </c>
      <c r="AL72" s="48">
        <f t="shared" si="28"/>
        <v>0</v>
      </c>
      <c r="AM72" s="49">
        <f t="shared" si="29"/>
        <v>0</v>
      </c>
      <c r="AO72" s="50">
        <v>20607.795222245622</v>
      </c>
      <c r="AQ72" s="50">
        <v>256235.74074074076</v>
      </c>
      <c r="AS72" s="51">
        <v>-825718.75</v>
      </c>
      <c r="AT72" s="52">
        <v>-929826.1</v>
      </c>
      <c r="AU72" s="52">
        <v>-476266.73991900001</v>
      </c>
      <c r="AV72" s="52">
        <v>-4991.4644630000003</v>
      </c>
      <c r="AW72" s="52">
        <v>-180166</v>
      </c>
      <c r="AX72" s="53">
        <v>-183462.672384</v>
      </c>
    </row>
    <row r="73" spans="1:50">
      <c r="A73" s="2">
        <v>410</v>
      </c>
      <c r="B73" s="3">
        <v>4210</v>
      </c>
      <c r="C73" s="35"/>
      <c r="D73" s="4" t="s">
        <v>214</v>
      </c>
      <c r="E73" s="21">
        <v>258.33333333333331</v>
      </c>
      <c r="F73" s="21">
        <v>408104.33333333331</v>
      </c>
      <c r="G73" s="15">
        <v>1.7400000000000002</v>
      </c>
      <c r="H73" s="21">
        <v>235812.68437526803</v>
      </c>
      <c r="I73" s="21">
        <v>34760</v>
      </c>
      <c r="J73" s="36">
        <v>0</v>
      </c>
      <c r="K73" s="17">
        <v>1.65</v>
      </c>
      <c r="L73" s="21">
        <v>389090.92921919218</v>
      </c>
      <c r="M73" s="21">
        <v>42829.587500000001</v>
      </c>
      <c r="N73" s="21">
        <f t="shared" si="18"/>
        <v>431920.51671919221</v>
      </c>
      <c r="O73" s="37">
        <f t="shared" si="19"/>
        <v>1671.950387300099</v>
      </c>
      <c r="P73" s="37">
        <f t="shared" si="34"/>
        <v>2400.6516979319881</v>
      </c>
      <c r="Q73" s="37">
        <f t="shared" si="35"/>
        <v>69.645687824701099</v>
      </c>
      <c r="R73" s="38">
        <v>69651.700274564573</v>
      </c>
      <c r="S73" s="39">
        <f t="shared" si="20"/>
        <v>269.61948493379839</v>
      </c>
      <c r="T73" s="40">
        <f t="shared" si="30"/>
        <v>80.876783329561675</v>
      </c>
      <c r="U73" s="38">
        <v>31773</v>
      </c>
      <c r="V73" s="39">
        <f t="shared" si="21"/>
        <v>122.99225806451614</v>
      </c>
      <c r="W73" s="41">
        <f t="shared" si="31"/>
        <v>86.000069567647202</v>
      </c>
      <c r="X73" s="42">
        <v>0</v>
      </c>
      <c r="Y73" s="43">
        <f t="shared" si="22"/>
        <v>0</v>
      </c>
      <c r="Z73" s="44">
        <f t="shared" si="23"/>
        <v>31773</v>
      </c>
      <c r="AA73" s="45">
        <f t="shared" si="24"/>
        <v>122.99225806451614</v>
      </c>
      <c r="AB73" s="46">
        <f t="shared" si="32"/>
        <v>86.000069567647202</v>
      </c>
      <c r="AC73" s="38">
        <f t="shared" si="25"/>
        <v>101424.70027456457</v>
      </c>
      <c r="AD73" s="39">
        <f t="shared" si="26"/>
        <v>392.61174299831453</v>
      </c>
      <c r="AE73" s="41">
        <f t="shared" si="33"/>
        <v>86.000069567647202</v>
      </c>
      <c r="AF73" s="33"/>
      <c r="AG73" s="47">
        <v>0</v>
      </c>
      <c r="AH73" s="33"/>
      <c r="AI73" s="38">
        <v>6316.6304635481101</v>
      </c>
      <c r="AJ73" s="39">
        <f t="shared" si="27"/>
        <v>69.645687824701099</v>
      </c>
      <c r="AK73" s="39">
        <v>0</v>
      </c>
      <c r="AL73" s="48">
        <f t="shared" si="28"/>
        <v>0</v>
      </c>
      <c r="AM73" s="49">
        <f t="shared" si="29"/>
        <v>6316.6304635481101</v>
      </c>
      <c r="AO73" s="50">
        <v>2245.4580509442458</v>
      </c>
      <c r="AQ73" s="50">
        <v>23581.2684375268</v>
      </c>
      <c r="AS73" s="51">
        <v>-82311.7</v>
      </c>
      <c r="AT73" s="52">
        <v>-114563.1</v>
      </c>
      <c r="AU73" s="52">
        <v>-58680.429274000002</v>
      </c>
      <c r="AV73" s="52">
        <v>-614.99418900000001</v>
      </c>
      <c r="AW73" s="52">
        <v>-9976</v>
      </c>
      <c r="AX73" s="53">
        <v>-22604.283416999999</v>
      </c>
    </row>
    <row r="74" spans="1:50">
      <c r="A74" s="2">
        <v>411</v>
      </c>
      <c r="B74" s="3">
        <v>4211</v>
      </c>
      <c r="C74" s="35"/>
      <c r="D74" s="4" t="s">
        <v>215</v>
      </c>
      <c r="E74" s="21">
        <v>441</v>
      </c>
      <c r="F74" s="21">
        <v>621575.66666666663</v>
      </c>
      <c r="G74" s="15">
        <v>1.3999999999999997</v>
      </c>
      <c r="H74" s="21">
        <v>443982.61904761911</v>
      </c>
      <c r="I74" s="21">
        <v>57805.666666666664</v>
      </c>
      <c r="J74" s="36">
        <v>0</v>
      </c>
      <c r="K74" s="17">
        <v>1.65</v>
      </c>
      <c r="L74" s="21">
        <v>732571.32142857148</v>
      </c>
      <c r="M74" s="21">
        <v>70167.650000000009</v>
      </c>
      <c r="N74" s="21">
        <f t="shared" si="18"/>
        <v>802738.9714285715</v>
      </c>
      <c r="O74" s="37">
        <f t="shared" si="19"/>
        <v>1820.2697764820216</v>
      </c>
      <c r="P74" s="37">
        <f t="shared" si="34"/>
        <v>2400.6516979319881</v>
      </c>
      <c r="Q74" s="37">
        <f t="shared" si="35"/>
        <v>75.823984714237</v>
      </c>
      <c r="R74" s="38">
        <v>94700.918122990726</v>
      </c>
      <c r="S74" s="39">
        <f t="shared" si="20"/>
        <v>214.74131093648691</v>
      </c>
      <c r="T74" s="40">
        <f t="shared" si="30"/>
        <v>84.769110369969283</v>
      </c>
      <c r="U74" s="38">
        <v>13031</v>
      </c>
      <c r="V74" s="39">
        <f t="shared" si="21"/>
        <v>29.54875283446712</v>
      </c>
      <c r="W74" s="41">
        <f t="shared" si="31"/>
        <v>85.999974174990285</v>
      </c>
      <c r="X74" s="42">
        <v>0</v>
      </c>
      <c r="Y74" s="43">
        <f t="shared" si="22"/>
        <v>0</v>
      </c>
      <c r="Z74" s="44">
        <f t="shared" si="23"/>
        <v>13031</v>
      </c>
      <c r="AA74" s="45">
        <f t="shared" si="24"/>
        <v>29.54875283446712</v>
      </c>
      <c r="AB74" s="46">
        <f t="shared" si="32"/>
        <v>85.999974174990285</v>
      </c>
      <c r="AC74" s="38">
        <f t="shared" si="25"/>
        <v>107731.91812299073</v>
      </c>
      <c r="AD74" s="39">
        <f t="shared" si="26"/>
        <v>244.29006377095402</v>
      </c>
      <c r="AE74" s="41">
        <f t="shared" si="33"/>
        <v>85.999974174990285</v>
      </c>
      <c r="AF74" s="33"/>
      <c r="AG74" s="47">
        <v>0</v>
      </c>
      <c r="AH74" s="33"/>
      <c r="AI74" s="38">
        <v>34328.734073474559</v>
      </c>
      <c r="AJ74" s="39">
        <f t="shared" si="27"/>
        <v>75.823984714237</v>
      </c>
      <c r="AK74" s="39">
        <v>0</v>
      </c>
      <c r="AL74" s="48">
        <f t="shared" si="28"/>
        <v>0</v>
      </c>
      <c r="AM74" s="49">
        <f t="shared" si="29"/>
        <v>34328.734073474559</v>
      </c>
      <c r="AO74" s="50">
        <v>3558.7935443875849</v>
      </c>
      <c r="AQ74" s="50">
        <v>44398.261904761916</v>
      </c>
      <c r="AS74" s="51">
        <v>-175666.4</v>
      </c>
      <c r="AT74" s="52">
        <v>-199375.3</v>
      </c>
      <c r="AU74" s="52">
        <v>-102122.142418</v>
      </c>
      <c r="AV74" s="52">
        <v>-1070.280585</v>
      </c>
      <c r="AW74" s="52">
        <v>-23952</v>
      </c>
      <c r="AX74" s="53">
        <v>-39338.462226000003</v>
      </c>
    </row>
    <row r="75" spans="1:50">
      <c r="A75" s="2">
        <v>412</v>
      </c>
      <c r="B75" s="3">
        <v>4212</v>
      </c>
      <c r="C75" s="35"/>
      <c r="D75" s="4" t="s">
        <v>216</v>
      </c>
      <c r="E75" s="21">
        <v>5604</v>
      </c>
      <c r="F75" s="21">
        <v>10544406.333333334</v>
      </c>
      <c r="G75" s="15">
        <v>1.4400000000000002</v>
      </c>
      <c r="H75" s="21">
        <v>7322504.3981481483</v>
      </c>
      <c r="I75" s="21">
        <v>973883.33333333337</v>
      </c>
      <c r="J75" s="36">
        <v>0</v>
      </c>
      <c r="K75" s="17">
        <v>1.65</v>
      </c>
      <c r="L75" s="21">
        <v>12082132.256944442</v>
      </c>
      <c r="M75" s="21">
        <v>1203705.25875</v>
      </c>
      <c r="N75" s="21">
        <f t="shared" si="18"/>
        <v>13285837.515694443</v>
      </c>
      <c r="O75" s="37">
        <f t="shared" si="19"/>
        <v>2370.7775723937266</v>
      </c>
      <c r="P75" s="37">
        <f t="shared" si="34"/>
        <v>2400.6516979319881</v>
      </c>
      <c r="Q75" s="37">
        <f t="shared" si="35"/>
        <v>98.755582679320099</v>
      </c>
      <c r="R75" s="38">
        <v>61943.401821070773</v>
      </c>
      <c r="S75" s="39">
        <f t="shared" si="20"/>
        <v>11.053426449156097</v>
      </c>
      <c r="T75" s="40">
        <f t="shared" si="30"/>
        <v>99.216017087971636</v>
      </c>
      <c r="U75" s="38">
        <v>0</v>
      </c>
      <c r="V75" s="39">
        <f t="shared" si="21"/>
        <v>0</v>
      </c>
      <c r="W75" s="41">
        <f t="shared" si="31"/>
        <v>99.216017087971636</v>
      </c>
      <c r="X75" s="42">
        <v>0</v>
      </c>
      <c r="Y75" s="43">
        <f t="shared" si="22"/>
        <v>0</v>
      </c>
      <c r="Z75" s="44">
        <f t="shared" si="23"/>
        <v>0</v>
      </c>
      <c r="AA75" s="45">
        <f t="shared" si="24"/>
        <v>0</v>
      </c>
      <c r="AB75" s="46">
        <f t="shared" si="32"/>
        <v>99.216017087971636</v>
      </c>
      <c r="AC75" s="38">
        <f t="shared" si="25"/>
        <v>61943.401821070773</v>
      </c>
      <c r="AD75" s="39">
        <f t="shared" si="26"/>
        <v>11.053426449156097</v>
      </c>
      <c r="AE75" s="41">
        <f t="shared" si="33"/>
        <v>99.216017087971636</v>
      </c>
      <c r="AF75" s="33"/>
      <c r="AG75" s="47">
        <v>0</v>
      </c>
      <c r="AH75" s="33"/>
      <c r="AI75" s="38">
        <v>0</v>
      </c>
      <c r="AJ75" s="39">
        <f t="shared" si="27"/>
        <v>98.755582679320099</v>
      </c>
      <c r="AK75" s="39">
        <v>0</v>
      </c>
      <c r="AL75" s="48">
        <f t="shared" si="28"/>
        <v>0</v>
      </c>
      <c r="AM75" s="49">
        <f t="shared" si="29"/>
        <v>0</v>
      </c>
      <c r="AO75" s="50">
        <v>65048.777095804726</v>
      </c>
      <c r="AQ75" s="50">
        <v>732250.43981481483</v>
      </c>
      <c r="AS75" s="51">
        <v>-2036134.15</v>
      </c>
      <c r="AT75" s="52">
        <v>-2492413.5499999998</v>
      </c>
      <c r="AU75" s="52">
        <v>-1276640.501989</v>
      </c>
      <c r="AV75" s="52">
        <v>-13379.699156000001</v>
      </c>
      <c r="AW75" s="52">
        <v>-418528</v>
      </c>
      <c r="AX75" s="53">
        <v>-491774.58457200002</v>
      </c>
    </row>
    <row r="76" spans="1:50">
      <c r="A76" s="2">
        <v>413</v>
      </c>
      <c r="B76" s="3">
        <v>4213</v>
      </c>
      <c r="C76" s="35"/>
      <c r="D76" s="4" t="s">
        <v>217</v>
      </c>
      <c r="E76" s="21">
        <v>2064</v>
      </c>
      <c r="F76" s="21">
        <v>3661287.6666666665</v>
      </c>
      <c r="G76" s="15">
        <v>1.6900000000000002</v>
      </c>
      <c r="H76" s="21">
        <v>2166442.4063116373</v>
      </c>
      <c r="I76" s="21">
        <v>322866</v>
      </c>
      <c r="J76" s="36">
        <v>0</v>
      </c>
      <c r="K76" s="17">
        <v>1.65</v>
      </c>
      <c r="L76" s="21">
        <v>3574629.9704142013</v>
      </c>
      <c r="M76" s="21">
        <v>391569.35416666669</v>
      </c>
      <c r="N76" s="21">
        <f t="shared" si="18"/>
        <v>3966199.3245808678</v>
      </c>
      <c r="O76" s="37">
        <f t="shared" si="19"/>
        <v>1921.6081998938314</v>
      </c>
      <c r="P76" s="37">
        <f t="shared" si="34"/>
        <v>2400.6516979319881</v>
      </c>
      <c r="Q76" s="37">
        <f t="shared" si="35"/>
        <v>80.045272771105331</v>
      </c>
      <c r="R76" s="38">
        <v>365835.93858177809</v>
      </c>
      <c r="S76" s="39">
        <f t="shared" si="20"/>
        <v>177.2460942741173</v>
      </c>
      <c r="T76" s="40">
        <f t="shared" si="30"/>
        <v>87.428521845796325</v>
      </c>
      <c r="U76" s="38">
        <v>0</v>
      </c>
      <c r="V76" s="39">
        <f t="shared" si="21"/>
        <v>0</v>
      </c>
      <c r="W76" s="41">
        <f t="shared" si="31"/>
        <v>87.428521845796325</v>
      </c>
      <c r="X76" s="42">
        <v>0</v>
      </c>
      <c r="Y76" s="43">
        <f t="shared" si="22"/>
        <v>0</v>
      </c>
      <c r="Z76" s="44">
        <f t="shared" si="23"/>
        <v>0</v>
      </c>
      <c r="AA76" s="45">
        <f t="shared" si="24"/>
        <v>0</v>
      </c>
      <c r="AB76" s="46">
        <f t="shared" si="32"/>
        <v>87.428521845796325</v>
      </c>
      <c r="AC76" s="38">
        <f t="shared" si="25"/>
        <v>365835.93858177809</v>
      </c>
      <c r="AD76" s="39">
        <f t="shared" si="26"/>
        <v>177.2460942741173</v>
      </c>
      <c r="AE76" s="41">
        <f t="shared" si="33"/>
        <v>87.428521845796325</v>
      </c>
      <c r="AF76" s="33"/>
      <c r="AG76" s="47">
        <v>0</v>
      </c>
      <c r="AH76" s="33"/>
      <c r="AI76" s="38">
        <v>0</v>
      </c>
      <c r="AJ76" s="39">
        <f t="shared" si="27"/>
        <v>80.045272771105331</v>
      </c>
      <c r="AK76" s="39">
        <v>0</v>
      </c>
      <c r="AL76" s="48">
        <f t="shared" si="28"/>
        <v>0</v>
      </c>
      <c r="AM76" s="49">
        <f t="shared" si="29"/>
        <v>0</v>
      </c>
      <c r="AO76" s="50">
        <v>19704.054708891919</v>
      </c>
      <c r="AQ76" s="50">
        <v>216644.2406311637</v>
      </c>
      <c r="AS76" s="51">
        <v>-873653.55</v>
      </c>
      <c r="AT76" s="52">
        <v>-919169.1</v>
      </c>
      <c r="AU76" s="52">
        <v>-470808.09533500002</v>
      </c>
      <c r="AV76" s="52">
        <v>-4934.255701</v>
      </c>
      <c r="AW76" s="52">
        <v>-156168</v>
      </c>
      <c r="AX76" s="53">
        <v>-181359.94834599999</v>
      </c>
    </row>
    <row r="77" spans="1:50">
      <c r="A77" s="2">
        <v>414</v>
      </c>
      <c r="B77" s="3">
        <v>4214</v>
      </c>
      <c r="C77" s="35"/>
      <c r="D77" s="4" t="s">
        <v>218</v>
      </c>
      <c r="E77" s="21">
        <v>2291.3333333333335</v>
      </c>
      <c r="F77" s="21">
        <v>4251281.666666667</v>
      </c>
      <c r="G77" s="15">
        <v>1.74</v>
      </c>
      <c r="H77" s="21">
        <v>2443265.325670498</v>
      </c>
      <c r="I77" s="21">
        <v>392354.33333333331</v>
      </c>
      <c r="J77" s="36">
        <v>0</v>
      </c>
      <c r="K77" s="17">
        <v>1.65</v>
      </c>
      <c r="L77" s="21">
        <v>4031387.7873563222</v>
      </c>
      <c r="M77" s="21">
        <v>409567.02083333331</v>
      </c>
      <c r="N77" s="21">
        <f t="shared" si="18"/>
        <v>4440954.8081896557</v>
      </c>
      <c r="O77" s="37">
        <f t="shared" si="19"/>
        <v>1938.1531022067161</v>
      </c>
      <c r="P77" s="37">
        <f t="shared" si="34"/>
        <v>2400.6516979319881</v>
      </c>
      <c r="Q77" s="37">
        <f t="shared" si="35"/>
        <v>80.734456559288219</v>
      </c>
      <c r="R77" s="38">
        <v>392103.2261319125</v>
      </c>
      <c r="S77" s="39">
        <f t="shared" si="20"/>
        <v>171.12448041834992</v>
      </c>
      <c r="T77" s="40">
        <f t="shared" si="30"/>
        <v>87.862707632351544</v>
      </c>
      <c r="U77" s="38">
        <v>0</v>
      </c>
      <c r="V77" s="39">
        <f t="shared" si="21"/>
        <v>0</v>
      </c>
      <c r="W77" s="41">
        <f t="shared" si="31"/>
        <v>87.862707632351544</v>
      </c>
      <c r="X77" s="42">
        <v>0</v>
      </c>
      <c r="Y77" s="43">
        <f t="shared" si="22"/>
        <v>0</v>
      </c>
      <c r="Z77" s="44">
        <f t="shared" si="23"/>
        <v>0</v>
      </c>
      <c r="AA77" s="45">
        <f t="shared" si="24"/>
        <v>0</v>
      </c>
      <c r="AB77" s="46">
        <f t="shared" si="32"/>
        <v>87.862707632351544</v>
      </c>
      <c r="AC77" s="38">
        <f t="shared" si="25"/>
        <v>392103.2261319125</v>
      </c>
      <c r="AD77" s="39">
        <f t="shared" si="26"/>
        <v>171.12448041834992</v>
      </c>
      <c r="AE77" s="41">
        <f t="shared" si="33"/>
        <v>87.862707632351544</v>
      </c>
      <c r="AF77" s="33"/>
      <c r="AG77" s="47">
        <v>0</v>
      </c>
      <c r="AH77" s="33"/>
      <c r="AI77" s="38">
        <v>110235.04277224172</v>
      </c>
      <c r="AJ77" s="39">
        <f t="shared" si="27"/>
        <v>80.734456559288219</v>
      </c>
      <c r="AK77" s="39">
        <v>0</v>
      </c>
      <c r="AL77" s="48">
        <f t="shared" si="28"/>
        <v>0</v>
      </c>
      <c r="AM77" s="49">
        <f t="shared" si="29"/>
        <v>110235.04277224172</v>
      </c>
      <c r="AO77" s="50">
        <v>14361.735279762081</v>
      </c>
      <c r="AQ77" s="50">
        <v>244326.53256704981</v>
      </c>
      <c r="AS77" s="51">
        <v>-779432.85</v>
      </c>
      <c r="AT77" s="52">
        <v>-1029291.75</v>
      </c>
      <c r="AU77" s="52">
        <v>-527214.08936600003</v>
      </c>
      <c r="AV77" s="52">
        <v>-5525.4129059999996</v>
      </c>
      <c r="AW77" s="52">
        <v>-148619</v>
      </c>
      <c r="AX77" s="53">
        <v>-203088.096746</v>
      </c>
    </row>
    <row r="78" spans="1:50">
      <c r="A78" s="2">
        <v>415</v>
      </c>
      <c r="B78" s="3">
        <v>4215</v>
      </c>
      <c r="C78" s="35"/>
      <c r="D78" s="4" t="s">
        <v>219</v>
      </c>
      <c r="E78" s="21">
        <v>1428.3333333333333</v>
      </c>
      <c r="F78" s="21">
        <v>3338106.6666666665</v>
      </c>
      <c r="G78" s="15">
        <v>1.22</v>
      </c>
      <c r="H78" s="21">
        <v>2736153.0054644807</v>
      </c>
      <c r="I78" s="21">
        <v>654444.33333333337</v>
      </c>
      <c r="J78" s="36">
        <v>0</v>
      </c>
      <c r="K78" s="17">
        <v>1.65</v>
      </c>
      <c r="L78" s="21">
        <v>4514652.4590163929</v>
      </c>
      <c r="M78" s="21">
        <v>570015.78333333333</v>
      </c>
      <c r="N78" s="21">
        <f t="shared" si="18"/>
        <v>5084668.2423497261</v>
      </c>
      <c r="O78" s="37">
        <f t="shared" si="19"/>
        <v>3559.8610798247792</v>
      </c>
      <c r="P78" s="37">
        <f t="shared" si="34"/>
        <v>2400.6516979319881</v>
      </c>
      <c r="Q78" s="37">
        <f t="shared" si="35"/>
        <v>148.28727894560373</v>
      </c>
      <c r="R78" s="38">
        <v>-612622.83817397628</v>
      </c>
      <c r="S78" s="39">
        <f t="shared" si="20"/>
        <v>-428.9074713003335</v>
      </c>
      <c r="T78" s="40">
        <f t="shared" si="30"/>
        <v>130.42098573573031</v>
      </c>
      <c r="U78" s="38">
        <v>0</v>
      </c>
      <c r="V78" s="39">
        <f t="shared" si="21"/>
        <v>0</v>
      </c>
      <c r="W78" s="41">
        <f t="shared" si="31"/>
        <v>130.42098573573031</v>
      </c>
      <c r="X78" s="42">
        <v>0</v>
      </c>
      <c r="Y78" s="43">
        <f t="shared" si="22"/>
        <v>0</v>
      </c>
      <c r="Z78" s="44">
        <f t="shared" si="23"/>
        <v>0</v>
      </c>
      <c r="AA78" s="45">
        <f t="shared" si="24"/>
        <v>0</v>
      </c>
      <c r="AB78" s="46">
        <f t="shared" si="32"/>
        <v>130.42098573573031</v>
      </c>
      <c r="AC78" s="38">
        <f t="shared" si="25"/>
        <v>-612622.83817397628</v>
      </c>
      <c r="AD78" s="39">
        <f t="shared" si="26"/>
        <v>-428.9074713003335</v>
      </c>
      <c r="AE78" s="41">
        <f t="shared" si="33"/>
        <v>130.42098573573031</v>
      </c>
      <c r="AF78" s="33"/>
      <c r="AG78" s="47">
        <v>0</v>
      </c>
      <c r="AH78" s="33"/>
      <c r="AI78" s="38">
        <v>0</v>
      </c>
      <c r="AJ78" s="39">
        <f t="shared" si="27"/>
        <v>148.28727894560373</v>
      </c>
      <c r="AK78" s="39">
        <v>0</v>
      </c>
      <c r="AL78" s="48">
        <f t="shared" si="28"/>
        <v>0</v>
      </c>
      <c r="AM78" s="49">
        <f t="shared" si="29"/>
        <v>0</v>
      </c>
      <c r="AO78" s="50">
        <v>10990.189400406105</v>
      </c>
      <c r="AQ78" s="50">
        <v>273615.30054644804</v>
      </c>
      <c r="AS78" s="51">
        <v>-455371.95</v>
      </c>
      <c r="AT78" s="52">
        <v>-633649.4</v>
      </c>
      <c r="AU78" s="52">
        <v>-324561.90919999999</v>
      </c>
      <c r="AV78" s="52">
        <v>-3401.5376259999998</v>
      </c>
      <c r="AW78" s="52">
        <v>-191601</v>
      </c>
      <c r="AX78" s="53">
        <v>-125024.466806</v>
      </c>
    </row>
    <row r="79" spans="1:50">
      <c r="A79" s="2">
        <v>416</v>
      </c>
      <c r="B79" s="3">
        <v>4216</v>
      </c>
      <c r="C79" s="35"/>
      <c r="D79" s="4" t="s">
        <v>220</v>
      </c>
      <c r="E79" s="21">
        <v>140</v>
      </c>
      <c r="F79" s="21">
        <v>225485</v>
      </c>
      <c r="G79" s="15">
        <v>1.5733333333333333</v>
      </c>
      <c r="H79" s="21">
        <v>145511.29177958446</v>
      </c>
      <c r="I79" s="21">
        <v>13074</v>
      </c>
      <c r="J79" s="36">
        <v>0</v>
      </c>
      <c r="K79" s="17">
        <v>1.65</v>
      </c>
      <c r="L79" s="21">
        <v>240093.63143631435</v>
      </c>
      <c r="M79" s="21">
        <v>16071.65</v>
      </c>
      <c r="N79" s="21">
        <f t="shared" si="18"/>
        <v>256165.28143631434</v>
      </c>
      <c r="O79" s="37">
        <f t="shared" si="19"/>
        <v>1829.752010259388</v>
      </c>
      <c r="P79" s="37">
        <f t="shared" si="34"/>
        <v>2400.6516979319881</v>
      </c>
      <c r="Q79" s="37">
        <f t="shared" si="35"/>
        <v>76.218970533526601</v>
      </c>
      <c r="R79" s="38">
        <v>29572.603821440589</v>
      </c>
      <c r="S79" s="39">
        <f t="shared" si="20"/>
        <v>211.23288443886136</v>
      </c>
      <c r="T79" s="40">
        <f t="shared" si="30"/>
        <v>85.017951436121734</v>
      </c>
      <c r="U79" s="38">
        <v>3301</v>
      </c>
      <c r="V79" s="39">
        <f t="shared" si="21"/>
        <v>23.578571428571429</v>
      </c>
      <c r="W79" s="41">
        <f t="shared" si="31"/>
        <v>86.000125212054456</v>
      </c>
      <c r="X79" s="42">
        <v>0</v>
      </c>
      <c r="Y79" s="43">
        <f t="shared" si="22"/>
        <v>0</v>
      </c>
      <c r="Z79" s="44">
        <f t="shared" si="23"/>
        <v>3301</v>
      </c>
      <c r="AA79" s="45">
        <f t="shared" si="24"/>
        <v>23.578571428571429</v>
      </c>
      <c r="AB79" s="46">
        <f t="shared" si="32"/>
        <v>86.000125212054456</v>
      </c>
      <c r="AC79" s="38">
        <f t="shared" si="25"/>
        <v>32873.603821440585</v>
      </c>
      <c r="AD79" s="39">
        <f t="shared" si="26"/>
        <v>234.81145586743278</v>
      </c>
      <c r="AE79" s="41">
        <f t="shared" si="33"/>
        <v>86.000125212054456</v>
      </c>
      <c r="AF79" s="33"/>
      <c r="AG79" s="47">
        <v>0</v>
      </c>
      <c r="AH79" s="33"/>
      <c r="AI79" s="38">
        <v>53744.80179245762</v>
      </c>
      <c r="AJ79" s="39">
        <f t="shared" si="27"/>
        <v>76.218970533526601</v>
      </c>
      <c r="AK79" s="39">
        <v>0</v>
      </c>
      <c r="AL79" s="48">
        <f t="shared" si="28"/>
        <v>0</v>
      </c>
      <c r="AM79" s="49">
        <f t="shared" si="29"/>
        <v>53744.80179245762</v>
      </c>
      <c r="AO79" s="50">
        <v>2354.1551921717287</v>
      </c>
      <c r="AQ79" s="50">
        <v>14551.129177958448</v>
      </c>
      <c r="AS79" s="51">
        <v>-56252.65</v>
      </c>
      <c r="AT79" s="52">
        <v>-63054.1</v>
      </c>
      <c r="AU79" s="52">
        <v>-32296.980453</v>
      </c>
      <c r="AV79" s="52">
        <v>-338.48517399999997</v>
      </c>
      <c r="AW79" s="52">
        <v>-5490</v>
      </c>
      <c r="AX79" s="53">
        <v>-12441.11723</v>
      </c>
    </row>
    <row r="80" spans="1:50" s="54" customFormat="1">
      <c r="A80" s="2">
        <v>417</v>
      </c>
      <c r="B80" s="3">
        <v>4217</v>
      </c>
      <c r="C80" s="35"/>
      <c r="D80" s="4" t="s">
        <v>221</v>
      </c>
      <c r="E80" s="21">
        <v>237.66666666666666</v>
      </c>
      <c r="F80" s="21">
        <v>354306.66666666669</v>
      </c>
      <c r="G80" s="15">
        <v>1.7</v>
      </c>
      <c r="H80" s="21">
        <v>208415.68627450979</v>
      </c>
      <c r="I80" s="21">
        <v>28381.666666666668</v>
      </c>
      <c r="J80" s="36">
        <v>0</v>
      </c>
      <c r="K80" s="17">
        <v>1.65</v>
      </c>
      <c r="L80" s="21">
        <v>343885.8823529412</v>
      </c>
      <c r="M80" s="21">
        <v>35297.612500000003</v>
      </c>
      <c r="N80" s="21">
        <f t="shared" si="18"/>
        <v>379183.49485294119</v>
      </c>
      <c r="O80" s="37">
        <f t="shared" si="19"/>
        <v>1595.4424748370598</v>
      </c>
      <c r="P80" s="37">
        <f t="shared" si="34"/>
        <v>2400.6516979319881</v>
      </c>
      <c r="Q80" s="37">
        <f t="shared" si="35"/>
        <v>66.458723529591325</v>
      </c>
      <c r="R80" s="38">
        <v>70807.415048224168</v>
      </c>
      <c r="S80" s="39">
        <f t="shared" si="20"/>
        <v>297.92741254512276</v>
      </c>
      <c r="T80" s="40">
        <f t="shared" si="30"/>
        <v>78.868995823642493</v>
      </c>
      <c r="U80" s="38">
        <v>40686</v>
      </c>
      <c r="V80" s="39">
        <f t="shared" si="21"/>
        <v>171.18934081346424</v>
      </c>
      <c r="W80" s="41">
        <f t="shared" si="31"/>
        <v>85.999948679524636</v>
      </c>
      <c r="X80" s="42">
        <v>0</v>
      </c>
      <c r="Y80" s="43">
        <f t="shared" si="22"/>
        <v>0</v>
      </c>
      <c r="Z80" s="44">
        <f t="shared" si="23"/>
        <v>40686</v>
      </c>
      <c r="AA80" s="45">
        <f t="shared" si="24"/>
        <v>171.18934081346424</v>
      </c>
      <c r="AB80" s="46">
        <f t="shared" si="32"/>
        <v>85.999948679524636</v>
      </c>
      <c r="AC80" s="38">
        <f t="shared" si="25"/>
        <v>111493.41504822417</v>
      </c>
      <c r="AD80" s="39">
        <f t="shared" si="26"/>
        <v>469.116753358587</v>
      </c>
      <c r="AE80" s="41">
        <f t="shared" si="33"/>
        <v>85.999948679524636</v>
      </c>
      <c r="AF80" s="33"/>
      <c r="AG80" s="47">
        <v>0</v>
      </c>
      <c r="AH80" s="33"/>
      <c r="AI80" s="38">
        <v>56278.881440133191</v>
      </c>
      <c r="AJ80" s="39">
        <f t="shared" si="27"/>
        <v>66.458723529591325</v>
      </c>
      <c r="AK80" s="39">
        <v>0</v>
      </c>
      <c r="AL80" s="48">
        <f t="shared" si="28"/>
        <v>0</v>
      </c>
      <c r="AM80" s="49">
        <f t="shared" si="29"/>
        <v>56278.881440133191</v>
      </c>
      <c r="AN80" s="13"/>
      <c r="AO80" s="50">
        <v>135.51335400936463</v>
      </c>
      <c r="AP80" s="13"/>
      <c r="AQ80" s="50">
        <v>20841.568627450979</v>
      </c>
      <c r="AR80" s="21"/>
      <c r="AS80" s="51">
        <v>-106366.45</v>
      </c>
      <c r="AT80" s="52">
        <v>-106570.35</v>
      </c>
      <c r="AU80" s="52">
        <v>-54586.445835999999</v>
      </c>
      <c r="AV80" s="52">
        <v>-572.08761800000002</v>
      </c>
      <c r="AW80" s="52">
        <v>-20547</v>
      </c>
      <c r="AX80" s="53">
        <v>-21027.240387999998</v>
      </c>
    </row>
    <row r="81" spans="1:50">
      <c r="A81" s="2">
        <v>418</v>
      </c>
      <c r="B81" s="3">
        <v>4218</v>
      </c>
      <c r="C81" s="35"/>
      <c r="D81" s="4" t="s">
        <v>222</v>
      </c>
      <c r="E81" s="21">
        <v>2871.6666666666665</v>
      </c>
      <c r="F81" s="21">
        <v>4785275</v>
      </c>
      <c r="G81" s="15">
        <v>1.84</v>
      </c>
      <c r="H81" s="21">
        <v>2600692.9347826089</v>
      </c>
      <c r="I81" s="21">
        <v>395768.66666666669</v>
      </c>
      <c r="J81" s="36">
        <v>0</v>
      </c>
      <c r="K81" s="17">
        <v>1.65</v>
      </c>
      <c r="L81" s="21">
        <v>4291143.3423913037</v>
      </c>
      <c r="M81" s="21">
        <v>436093.21833333332</v>
      </c>
      <c r="N81" s="21">
        <f t="shared" si="18"/>
        <v>4727236.5607246375</v>
      </c>
      <c r="O81" s="37">
        <f t="shared" si="19"/>
        <v>1646.1647918948245</v>
      </c>
      <c r="P81" s="37">
        <f t="shared" si="34"/>
        <v>2400.6516979319881</v>
      </c>
      <c r="Q81" s="37">
        <f t="shared" si="35"/>
        <v>68.571579680338175</v>
      </c>
      <c r="R81" s="38">
        <v>801654.91244625149</v>
      </c>
      <c r="S81" s="39">
        <f t="shared" si="20"/>
        <v>279.16015523374983</v>
      </c>
      <c r="T81" s="40">
        <f t="shared" si="30"/>
        <v>80.200095198613013</v>
      </c>
      <c r="U81" s="38">
        <v>399838</v>
      </c>
      <c r="V81" s="39">
        <f t="shared" si="21"/>
        <v>139.23551944283227</v>
      </c>
      <c r="W81" s="41">
        <f t="shared" si="31"/>
        <v>86.000000264507193</v>
      </c>
      <c r="X81" s="42">
        <v>0</v>
      </c>
      <c r="Y81" s="43">
        <f t="shared" si="22"/>
        <v>0</v>
      </c>
      <c r="Z81" s="44">
        <f t="shared" si="23"/>
        <v>399838</v>
      </c>
      <c r="AA81" s="45">
        <f t="shared" si="24"/>
        <v>139.23551944283227</v>
      </c>
      <c r="AB81" s="46">
        <f t="shared" si="32"/>
        <v>86.000000264507193</v>
      </c>
      <c r="AC81" s="38">
        <f t="shared" si="25"/>
        <v>1201492.9124462516</v>
      </c>
      <c r="AD81" s="39">
        <f t="shared" si="26"/>
        <v>418.39567467658208</v>
      </c>
      <c r="AE81" s="41">
        <f t="shared" si="33"/>
        <v>86.000000264507221</v>
      </c>
      <c r="AF81" s="33"/>
      <c r="AG81" s="47">
        <v>0</v>
      </c>
      <c r="AH81" s="33"/>
      <c r="AI81" s="38">
        <v>0</v>
      </c>
      <c r="AJ81" s="39">
        <f t="shared" si="27"/>
        <v>68.571579680338175</v>
      </c>
      <c r="AK81" s="39">
        <v>0</v>
      </c>
      <c r="AL81" s="48">
        <f t="shared" si="28"/>
        <v>0</v>
      </c>
      <c r="AM81" s="49">
        <f t="shared" si="29"/>
        <v>0</v>
      </c>
      <c r="AO81" s="50">
        <v>45720.76036794189</v>
      </c>
      <c r="AQ81" s="50">
        <v>260069.29347826084</v>
      </c>
      <c r="AS81" s="51">
        <v>-1018704.2</v>
      </c>
      <c r="AT81" s="52">
        <v>-1276623.75</v>
      </c>
      <c r="AU81" s="52">
        <v>-653900.13240999996</v>
      </c>
      <c r="AV81" s="52">
        <v>-6853.1329189999997</v>
      </c>
      <c r="AW81" s="52">
        <v>-260294</v>
      </c>
      <c r="AX81" s="53">
        <v>-251888.81714699999</v>
      </c>
    </row>
    <row r="82" spans="1:50">
      <c r="A82" s="2">
        <v>419</v>
      </c>
      <c r="B82" s="3">
        <v>4219</v>
      </c>
      <c r="C82" s="35"/>
      <c r="D82" s="4" t="s">
        <v>223</v>
      </c>
      <c r="E82" s="21">
        <v>114</v>
      </c>
      <c r="F82" s="21">
        <v>170362</v>
      </c>
      <c r="G82" s="15">
        <v>1.7</v>
      </c>
      <c r="H82" s="21">
        <v>100212.94117647059</v>
      </c>
      <c r="I82" s="21">
        <v>14666.333333333334</v>
      </c>
      <c r="J82" s="36">
        <v>0</v>
      </c>
      <c r="K82" s="17">
        <v>1.65</v>
      </c>
      <c r="L82" s="21">
        <v>165351.35294117648</v>
      </c>
      <c r="M82" s="21">
        <v>18337.183333333334</v>
      </c>
      <c r="N82" s="21">
        <f t="shared" si="18"/>
        <v>183688.5362745098</v>
      </c>
      <c r="O82" s="37">
        <f t="shared" si="19"/>
        <v>1611.3029497764016</v>
      </c>
      <c r="P82" s="37">
        <f t="shared" si="34"/>
        <v>2400.6516979319881</v>
      </c>
      <c r="Q82" s="37">
        <f t="shared" si="35"/>
        <v>67.119397252189415</v>
      </c>
      <c r="R82" s="38">
        <v>33294.730197202567</v>
      </c>
      <c r="S82" s="39">
        <f t="shared" si="20"/>
        <v>292.05903681756638</v>
      </c>
      <c r="T82" s="40">
        <f t="shared" si="30"/>
        <v>79.285220268879314</v>
      </c>
      <c r="U82" s="38">
        <v>18377</v>
      </c>
      <c r="V82" s="39">
        <f t="shared" si="21"/>
        <v>161.2017543859649</v>
      </c>
      <c r="W82" s="41">
        <f t="shared" si="31"/>
        <v>86.00013666115855</v>
      </c>
      <c r="X82" s="42">
        <v>0</v>
      </c>
      <c r="Y82" s="43">
        <f t="shared" si="22"/>
        <v>0</v>
      </c>
      <c r="Z82" s="44">
        <f t="shared" si="23"/>
        <v>18377</v>
      </c>
      <c r="AA82" s="45">
        <f t="shared" si="24"/>
        <v>161.2017543859649</v>
      </c>
      <c r="AB82" s="46">
        <f t="shared" si="32"/>
        <v>86.00013666115855</v>
      </c>
      <c r="AC82" s="38">
        <f t="shared" si="25"/>
        <v>51671.730197202567</v>
      </c>
      <c r="AD82" s="39">
        <f t="shared" si="26"/>
        <v>453.26079120353131</v>
      </c>
      <c r="AE82" s="41">
        <f t="shared" si="33"/>
        <v>86.00013666115855</v>
      </c>
      <c r="AF82" s="33"/>
      <c r="AG82" s="47">
        <v>0</v>
      </c>
      <c r="AH82" s="33"/>
      <c r="AI82" s="38">
        <v>20418.790822498806</v>
      </c>
      <c r="AJ82" s="39">
        <f t="shared" si="27"/>
        <v>67.119397252189415</v>
      </c>
      <c r="AK82" s="39">
        <v>0</v>
      </c>
      <c r="AL82" s="48">
        <f t="shared" si="28"/>
        <v>0</v>
      </c>
      <c r="AM82" s="49">
        <f t="shared" si="29"/>
        <v>20418.790822498806</v>
      </c>
      <c r="AO82" s="50">
        <v>622.78215857248824</v>
      </c>
      <c r="AQ82" s="50">
        <v>10021.294117647058</v>
      </c>
      <c r="AS82" s="51">
        <v>-33257.75</v>
      </c>
      <c r="AT82" s="52">
        <v>-49732.800000000003</v>
      </c>
      <c r="AU82" s="52">
        <v>-25473.674723</v>
      </c>
      <c r="AV82" s="52">
        <v>-266.974222</v>
      </c>
      <c r="AW82" s="52">
        <v>-9940</v>
      </c>
      <c r="AX82" s="53">
        <v>-9812.7121810000008</v>
      </c>
    </row>
    <row r="83" spans="1:50">
      <c r="A83" s="2">
        <v>420</v>
      </c>
      <c r="B83" s="3">
        <v>4220</v>
      </c>
      <c r="C83" s="35"/>
      <c r="D83" s="4" t="s">
        <v>224</v>
      </c>
      <c r="E83" s="21">
        <v>2172.6666666666665</v>
      </c>
      <c r="F83" s="21">
        <v>3067869</v>
      </c>
      <c r="G83" s="15">
        <v>1.3166666666666667</v>
      </c>
      <c r="H83" s="21">
        <v>2331458.8938271604</v>
      </c>
      <c r="I83" s="21">
        <v>427685</v>
      </c>
      <c r="J83" s="36">
        <v>0</v>
      </c>
      <c r="K83" s="17">
        <v>1.65</v>
      </c>
      <c r="L83" s="21">
        <v>3846907.1748148147</v>
      </c>
      <c r="M83" s="21">
        <v>442937.23416666669</v>
      </c>
      <c r="N83" s="21">
        <f t="shared" si="18"/>
        <v>4289844.4089814816</v>
      </c>
      <c r="O83" s="37">
        <f t="shared" si="19"/>
        <v>1974.4604521240328</v>
      </c>
      <c r="P83" s="37">
        <f t="shared" si="34"/>
        <v>2400.6516979319881</v>
      </c>
      <c r="Q83" s="37">
        <f t="shared" si="35"/>
        <v>82.246852128732698</v>
      </c>
      <c r="R83" s="38">
        <v>342609.45995506959</v>
      </c>
      <c r="S83" s="39">
        <f t="shared" si="20"/>
        <v>157.69076094894274</v>
      </c>
      <c r="T83" s="40">
        <f t="shared" si="30"/>
        <v>88.815516841101555</v>
      </c>
      <c r="U83" s="38">
        <v>0</v>
      </c>
      <c r="V83" s="39">
        <f t="shared" si="21"/>
        <v>0</v>
      </c>
      <c r="W83" s="41">
        <f t="shared" si="31"/>
        <v>88.815516841101555</v>
      </c>
      <c r="X83" s="42">
        <v>0</v>
      </c>
      <c r="Y83" s="43">
        <f t="shared" si="22"/>
        <v>0</v>
      </c>
      <c r="Z83" s="44">
        <f t="shared" si="23"/>
        <v>0</v>
      </c>
      <c r="AA83" s="45">
        <f t="shared" si="24"/>
        <v>0</v>
      </c>
      <c r="AB83" s="46">
        <f t="shared" si="32"/>
        <v>88.815516841101555</v>
      </c>
      <c r="AC83" s="38">
        <f t="shared" si="25"/>
        <v>342609.45995506959</v>
      </c>
      <c r="AD83" s="39">
        <f t="shared" si="26"/>
        <v>157.69076094894274</v>
      </c>
      <c r="AE83" s="41">
        <f t="shared" si="33"/>
        <v>88.815516841101555</v>
      </c>
      <c r="AF83" s="33"/>
      <c r="AG83" s="47">
        <v>0</v>
      </c>
      <c r="AH83" s="33"/>
      <c r="AI83" s="38">
        <v>0</v>
      </c>
      <c r="AJ83" s="39">
        <f t="shared" si="27"/>
        <v>82.246852128732698</v>
      </c>
      <c r="AK83" s="39">
        <v>0</v>
      </c>
      <c r="AL83" s="48">
        <f t="shared" si="28"/>
        <v>0</v>
      </c>
      <c r="AM83" s="49">
        <f t="shared" si="29"/>
        <v>0</v>
      </c>
      <c r="AO83" s="50">
        <v>45521.985395025411</v>
      </c>
      <c r="AQ83" s="50">
        <v>233145.88938271604</v>
      </c>
      <c r="AS83" s="51">
        <v>-730510.65</v>
      </c>
      <c r="AT83" s="52">
        <v>-967569.8</v>
      </c>
      <c r="AU83" s="52">
        <v>-495599.43948599999</v>
      </c>
      <c r="AV83" s="52">
        <v>-5194.0788279999997</v>
      </c>
      <c r="AW83" s="52">
        <v>-158207</v>
      </c>
      <c r="AX83" s="53">
        <v>-190909.820022</v>
      </c>
    </row>
    <row r="84" spans="1:50">
      <c r="A84" s="2">
        <v>421</v>
      </c>
      <c r="B84" s="3">
        <v>4221</v>
      </c>
      <c r="C84" s="35"/>
      <c r="D84" s="4" t="s">
        <v>225</v>
      </c>
      <c r="E84" s="21">
        <v>77</v>
      </c>
      <c r="F84" s="21">
        <v>101202.66666666667</v>
      </c>
      <c r="G84" s="15">
        <v>1</v>
      </c>
      <c r="H84" s="21">
        <v>101202.66666666667</v>
      </c>
      <c r="I84" s="21">
        <v>16985.666666666668</v>
      </c>
      <c r="J84" s="36">
        <v>0</v>
      </c>
      <c r="K84" s="17">
        <v>1.65</v>
      </c>
      <c r="L84" s="21">
        <v>166984.4</v>
      </c>
      <c r="M84" s="21">
        <v>20974.641666666666</v>
      </c>
      <c r="N84" s="21">
        <f t="shared" si="18"/>
        <v>187959.04166666666</v>
      </c>
      <c r="O84" s="37">
        <f t="shared" si="19"/>
        <v>2441.026515151515</v>
      </c>
      <c r="P84" s="37">
        <f t="shared" si="34"/>
        <v>2400.6516979319881</v>
      </c>
      <c r="Q84" s="37">
        <f t="shared" si="35"/>
        <v>101.68182736605678</v>
      </c>
      <c r="R84" s="38">
        <v>-1150.2785425843695</v>
      </c>
      <c r="S84" s="39">
        <f t="shared" si="20"/>
        <v>-14.938682371225578</v>
      </c>
      <c r="T84" s="40">
        <f t="shared" si="30"/>
        <v>101.05955124061576</v>
      </c>
      <c r="U84" s="38">
        <v>0</v>
      </c>
      <c r="V84" s="39">
        <f t="shared" si="21"/>
        <v>0</v>
      </c>
      <c r="W84" s="41">
        <f t="shared" si="31"/>
        <v>101.05955124061576</v>
      </c>
      <c r="X84" s="42">
        <v>0</v>
      </c>
      <c r="Y84" s="43">
        <f t="shared" si="22"/>
        <v>0</v>
      </c>
      <c r="Z84" s="44">
        <f t="shared" si="23"/>
        <v>0</v>
      </c>
      <c r="AA84" s="45">
        <f t="shared" si="24"/>
        <v>0</v>
      </c>
      <c r="AB84" s="46">
        <f t="shared" si="32"/>
        <v>101.05955124061576</v>
      </c>
      <c r="AC84" s="38">
        <f t="shared" si="25"/>
        <v>-1150.2785425843695</v>
      </c>
      <c r="AD84" s="39">
        <f t="shared" si="26"/>
        <v>-14.938682371225578</v>
      </c>
      <c r="AE84" s="41">
        <f t="shared" si="33"/>
        <v>101.05955124061576</v>
      </c>
      <c r="AF84" s="33"/>
      <c r="AG84" s="47">
        <v>0</v>
      </c>
      <c r="AH84" s="33"/>
      <c r="AI84" s="38">
        <v>64293.504158287338</v>
      </c>
      <c r="AJ84" s="39">
        <f t="shared" si="27"/>
        <v>101.68182736605678</v>
      </c>
      <c r="AK84" s="39">
        <v>0</v>
      </c>
      <c r="AL84" s="48">
        <f t="shared" si="28"/>
        <v>0</v>
      </c>
      <c r="AM84" s="49">
        <f t="shared" si="29"/>
        <v>64293.504158287338</v>
      </c>
      <c r="AO84" s="50">
        <v>317.80299941970628</v>
      </c>
      <c r="AQ84" s="50">
        <v>10120.266666666666</v>
      </c>
      <c r="AS84" s="51">
        <v>-19485.95</v>
      </c>
      <c r="AT84" s="52">
        <v>-34191.300000000003</v>
      </c>
      <c r="AU84" s="52">
        <v>-17513.151372</v>
      </c>
      <c r="AV84" s="52">
        <v>-183.54477700000001</v>
      </c>
      <c r="AW84" s="52">
        <v>-5548</v>
      </c>
      <c r="AX84" s="53">
        <v>-6746.2396239999998</v>
      </c>
    </row>
    <row r="85" spans="1:50">
      <c r="A85" s="2">
        <v>422</v>
      </c>
      <c r="B85" s="3">
        <v>4222</v>
      </c>
      <c r="C85" s="35"/>
      <c r="D85" s="4" t="s">
        <v>226</v>
      </c>
      <c r="E85" s="21">
        <v>162.33333333333334</v>
      </c>
      <c r="F85" s="21">
        <v>269452</v>
      </c>
      <c r="G85" s="15">
        <v>1.59</v>
      </c>
      <c r="H85" s="21">
        <v>169466.66666666666</v>
      </c>
      <c r="I85" s="21">
        <v>19672.333333333332</v>
      </c>
      <c r="J85" s="36">
        <v>0</v>
      </c>
      <c r="K85" s="17">
        <v>1.65</v>
      </c>
      <c r="L85" s="21">
        <v>279619.99999999994</v>
      </c>
      <c r="M85" s="21">
        <v>23820.45</v>
      </c>
      <c r="N85" s="21">
        <f t="shared" si="18"/>
        <v>303440.44999999995</v>
      </c>
      <c r="O85" s="37">
        <f t="shared" si="19"/>
        <v>1869.2430184804923</v>
      </c>
      <c r="P85" s="37">
        <f t="shared" si="34"/>
        <v>2400.6516979319881</v>
      </c>
      <c r="Q85" s="37">
        <f t="shared" si="35"/>
        <v>77.863982521526495</v>
      </c>
      <c r="R85" s="38">
        <v>31918.176650121572</v>
      </c>
      <c r="S85" s="39">
        <f t="shared" si="20"/>
        <v>196.6212113970528</v>
      </c>
      <c r="T85" s="40">
        <f t="shared" si="30"/>
        <v>86.054308988561687</v>
      </c>
      <c r="U85" s="38">
        <v>0</v>
      </c>
      <c r="V85" s="39">
        <f t="shared" si="21"/>
        <v>0</v>
      </c>
      <c r="W85" s="41">
        <f t="shared" si="31"/>
        <v>86.054308988561687</v>
      </c>
      <c r="X85" s="42">
        <v>0</v>
      </c>
      <c r="Y85" s="43">
        <f t="shared" si="22"/>
        <v>0</v>
      </c>
      <c r="Z85" s="44">
        <f t="shared" si="23"/>
        <v>0</v>
      </c>
      <c r="AA85" s="45">
        <f t="shared" si="24"/>
        <v>0</v>
      </c>
      <c r="AB85" s="46">
        <f t="shared" si="32"/>
        <v>86.054308988561687</v>
      </c>
      <c r="AC85" s="38">
        <f t="shared" si="25"/>
        <v>31918.176650121572</v>
      </c>
      <c r="AD85" s="39">
        <f t="shared" si="26"/>
        <v>196.6212113970528</v>
      </c>
      <c r="AE85" s="41">
        <f t="shared" si="33"/>
        <v>86.054308988561687</v>
      </c>
      <c r="AF85" s="33"/>
      <c r="AG85" s="47">
        <v>0</v>
      </c>
      <c r="AH85" s="33"/>
      <c r="AI85" s="38">
        <v>3286.2367609398043</v>
      </c>
      <c r="AJ85" s="39">
        <f t="shared" si="27"/>
        <v>77.863982521526495</v>
      </c>
      <c r="AK85" s="39">
        <v>0</v>
      </c>
      <c r="AL85" s="48">
        <f t="shared" si="28"/>
        <v>0</v>
      </c>
      <c r="AM85" s="49">
        <f t="shared" si="29"/>
        <v>3286.2367609398043</v>
      </c>
      <c r="AO85" s="50">
        <v>1102.3049232791523</v>
      </c>
      <c r="AQ85" s="50">
        <v>16946.666666666664</v>
      </c>
      <c r="AS85" s="51">
        <v>-45748.25</v>
      </c>
      <c r="AT85" s="52">
        <v>-71934.95</v>
      </c>
      <c r="AU85" s="52">
        <v>-36845.850939000004</v>
      </c>
      <c r="AV85" s="52">
        <v>-386.15914199999997</v>
      </c>
      <c r="AW85" s="52">
        <v>-9477</v>
      </c>
      <c r="AX85" s="53">
        <v>-14193.387262</v>
      </c>
    </row>
    <row r="86" spans="1:50">
      <c r="A86" s="2">
        <v>423</v>
      </c>
      <c r="B86" s="3">
        <v>4223</v>
      </c>
      <c r="C86" s="35"/>
      <c r="D86" s="4" t="s">
        <v>227</v>
      </c>
      <c r="E86" s="21">
        <v>191.33333333333334</v>
      </c>
      <c r="F86" s="21">
        <v>277140.33333333331</v>
      </c>
      <c r="G86" s="15">
        <v>1.3</v>
      </c>
      <c r="H86" s="21">
        <v>213184.87179487178</v>
      </c>
      <c r="I86" s="21">
        <v>26547.333333333332</v>
      </c>
      <c r="J86" s="36">
        <v>0</v>
      </c>
      <c r="K86" s="17">
        <v>1.65</v>
      </c>
      <c r="L86" s="21">
        <v>351755.0384615385</v>
      </c>
      <c r="M86" s="21">
        <v>31854.795833333334</v>
      </c>
      <c r="N86" s="21">
        <f t="shared" si="18"/>
        <v>383609.83429487183</v>
      </c>
      <c r="O86" s="37">
        <f t="shared" si="19"/>
        <v>2004.9294475341733</v>
      </c>
      <c r="P86" s="37">
        <f t="shared" si="34"/>
        <v>2400.6516979319881</v>
      </c>
      <c r="Q86" s="37">
        <f t="shared" si="35"/>
        <v>83.516048965424474</v>
      </c>
      <c r="R86" s="38">
        <v>28014.49717982917</v>
      </c>
      <c r="S86" s="39">
        <f t="shared" si="20"/>
        <v>146.41723264719079</v>
      </c>
      <c r="T86" s="40">
        <f t="shared" si="30"/>
        <v>89.615110848217384</v>
      </c>
      <c r="U86" s="38">
        <v>0</v>
      </c>
      <c r="V86" s="39">
        <f t="shared" si="21"/>
        <v>0</v>
      </c>
      <c r="W86" s="41">
        <f t="shared" si="31"/>
        <v>89.615110848217384</v>
      </c>
      <c r="X86" s="42">
        <v>0</v>
      </c>
      <c r="Y86" s="43">
        <f t="shared" si="22"/>
        <v>0</v>
      </c>
      <c r="Z86" s="44">
        <f t="shared" si="23"/>
        <v>0</v>
      </c>
      <c r="AA86" s="45">
        <f t="shared" si="24"/>
        <v>0</v>
      </c>
      <c r="AB86" s="46">
        <f t="shared" si="32"/>
        <v>89.615110848217384</v>
      </c>
      <c r="AC86" s="38">
        <f t="shared" si="25"/>
        <v>28014.49717982917</v>
      </c>
      <c r="AD86" s="39">
        <f t="shared" si="26"/>
        <v>146.41723264719079</v>
      </c>
      <c r="AE86" s="41">
        <f t="shared" si="33"/>
        <v>89.615110848217384</v>
      </c>
      <c r="AF86" s="33"/>
      <c r="AG86" s="47">
        <v>0</v>
      </c>
      <c r="AH86" s="33"/>
      <c r="AI86" s="38">
        <v>17242.914054356588</v>
      </c>
      <c r="AJ86" s="39">
        <f t="shared" si="27"/>
        <v>83.516048965424474</v>
      </c>
      <c r="AK86" s="39">
        <v>0</v>
      </c>
      <c r="AL86" s="48">
        <f t="shared" si="28"/>
        <v>0</v>
      </c>
      <c r="AM86" s="49">
        <f t="shared" si="29"/>
        <v>17242.914054356588</v>
      </c>
      <c r="AO86" s="50">
        <v>916.28055534368139</v>
      </c>
      <c r="AQ86" s="50">
        <v>21318.487179487183</v>
      </c>
      <c r="AS86" s="51">
        <v>-60245.2</v>
      </c>
      <c r="AT86" s="52">
        <v>-89252.65</v>
      </c>
      <c r="AU86" s="52">
        <v>-45716.148388000001</v>
      </c>
      <c r="AV86" s="52">
        <v>-479.12338</v>
      </c>
      <c r="AW86" s="52">
        <v>-7772</v>
      </c>
      <c r="AX86" s="53">
        <v>-17610.313825000001</v>
      </c>
    </row>
    <row r="87" spans="1:50">
      <c r="A87" s="2">
        <v>424</v>
      </c>
      <c r="B87" s="3">
        <v>4224</v>
      </c>
      <c r="C87" s="35"/>
      <c r="D87" s="4" t="s">
        <v>228</v>
      </c>
      <c r="E87" s="21">
        <v>2015.6666666666667</v>
      </c>
      <c r="F87" s="21">
        <v>2962916.3333333335</v>
      </c>
      <c r="G87" s="15">
        <v>1.7</v>
      </c>
      <c r="H87" s="21">
        <v>1742891.9607843135</v>
      </c>
      <c r="I87" s="21">
        <v>225038.66666666666</v>
      </c>
      <c r="J87" s="36">
        <v>0</v>
      </c>
      <c r="K87" s="17">
        <v>1.65</v>
      </c>
      <c r="L87" s="21">
        <v>2875771.7352941171</v>
      </c>
      <c r="M87" s="21">
        <v>276920.52083333331</v>
      </c>
      <c r="N87" s="21">
        <f t="shared" si="18"/>
        <v>3152692.2561274506</v>
      </c>
      <c r="O87" s="37">
        <f t="shared" si="19"/>
        <v>1564.0940579431704</v>
      </c>
      <c r="P87" s="37">
        <f t="shared" si="34"/>
        <v>2400.6516979319881</v>
      </c>
      <c r="Q87" s="37">
        <f t="shared" si="35"/>
        <v>65.152894078326312</v>
      </c>
      <c r="R87" s="38">
        <v>623901.89937819215</v>
      </c>
      <c r="S87" s="39">
        <f t="shared" si="20"/>
        <v>309.52632679586179</v>
      </c>
      <c r="T87" s="40">
        <f t="shared" si="30"/>
        <v>78.04632326934555</v>
      </c>
      <c r="U87" s="38">
        <v>384872</v>
      </c>
      <c r="V87" s="39">
        <f t="shared" si="21"/>
        <v>190.94030097569041</v>
      </c>
      <c r="W87" s="41">
        <f t="shared" si="31"/>
        <v>86.000009392999957</v>
      </c>
      <c r="X87" s="42">
        <v>0</v>
      </c>
      <c r="Y87" s="43">
        <f t="shared" si="22"/>
        <v>0</v>
      </c>
      <c r="Z87" s="44">
        <f t="shared" si="23"/>
        <v>384872</v>
      </c>
      <c r="AA87" s="45">
        <f t="shared" si="24"/>
        <v>190.94030097569041</v>
      </c>
      <c r="AB87" s="46">
        <f t="shared" si="32"/>
        <v>86.000009392999957</v>
      </c>
      <c r="AC87" s="38">
        <f t="shared" si="25"/>
        <v>1008773.8993781921</v>
      </c>
      <c r="AD87" s="39">
        <f t="shared" si="26"/>
        <v>500.46662777155223</v>
      </c>
      <c r="AE87" s="41">
        <f t="shared" si="33"/>
        <v>86.000009392999957</v>
      </c>
      <c r="AF87" s="33"/>
      <c r="AG87" s="47">
        <v>0</v>
      </c>
      <c r="AH87" s="33"/>
      <c r="AI87" s="38">
        <v>414264.8590211157</v>
      </c>
      <c r="AJ87" s="39">
        <f t="shared" si="27"/>
        <v>65.152894078326312</v>
      </c>
      <c r="AK87" s="39">
        <v>0</v>
      </c>
      <c r="AL87" s="48">
        <f t="shared" si="28"/>
        <v>0</v>
      </c>
      <c r="AM87" s="49">
        <f t="shared" si="29"/>
        <v>414264.8590211157</v>
      </c>
      <c r="AO87" s="50">
        <v>13346.484669854659</v>
      </c>
      <c r="AQ87" s="50">
        <v>174289.19607843139</v>
      </c>
      <c r="AS87" s="51">
        <v>-767475.65</v>
      </c>
      <c r="AT87" s="52">
        <v>-894302.65</v>
      </c>
      <c r="AU87" s="52">
        <v>-458071.257973</v>
      </c>
      <c r="AV87" s="52">
        <v>-4800.768591</v>
      </c>
      <c r="AW87" s="52">
        <v>-135942</v>
      </c>
      <c r="AX87" s="53">
        <v>-176453.592255</v>
      </c>
    </row>
    <row r="88" spans="1:50">
      <c r="A88" s="2">
        <v>431</v>
      </c>
      <c r="B88" s="3">
        <v>6101</v>
      </c>
      <c r="C88" s="35"/>
      <c r="D88" s="4" t="s">
        <v>331</v>
      </c>
      <c r="E88" s="21">
        <v>1550</v>
      </c>
      <c r="F88" s="21">
        <v>2968985.6666666665</v>
      </c>
      <c r="G88" s="15">
        <v>1.79</v>
      </c>
      <c r="H88" s="21">
        <v>1658651.2104283052</v>
      </c>
      <c r="I88" s="21">
        <v>245318.66666666666</v>
      </c>
      <c r="J88" s="36">
        <v>0</v>
      </c>
      <c r="K88" s="17">
        <v>1.65</v>
      </c>
      <c r="L88" s="21">
        <v>2736774.4972067033</v>
      </c>
      <c r="M88" s="21">
        <v>230395.65125000002</v>
      </c>
      <c r="N88" s="21">
        <f t="shared" si="18"/>
        <v>2967170.1484567034</v>
      </c>
      <c r="O88" s="37">
        <f t="shared" si="19"/>
        <v>1914.30332158497</v>
      </c>
      <c r="P88" s="37">
        <f t="shared" si="34"/>
        <v>2400.6516979319881</v>
      </c>
      <c r="Q88" s="37">
        <f t="shared" si="35"/>
        <v>79.740985467988679</v>
      </c>
      <c r="R88" s="38">
        <v>278920.79383501381</v>
      </c>
      <c r="S88" s="39">
        <f t="shared" si="20"/>
        <v>179.948899248396</v>
      </c>
      <c r="T88" s="40">
        <f t="shared" si="30"/>
        <v>87.236820844832835</v>
      </c>
      <c r="U88" s="38">
        <v>0</v>
      </c>
      <c r="V88" s="39">
        <f t="shared" si="21"/>
        <v>0</v>
      </c>
      <c r="W88" s="41">
        <f t="shared" si="31"/>
        <v>87.236820844832835</v>
      </c>
      <c r="X88" s="42">
        <v>0</v>
      </c>
      <c r="Y88" s="43">
        <f t="shared" si="22"/>
        <v>0</v>
      </c>
      <c r="Z88" s="44">
        <f t="shared" si="23"/>
        <v>0</v>
      </c>
      <c r="AA88" s="45">
        <f t="shared" si="24"/>
        <v>0</v>
      </c>
      <c r="AB88" s="46">
        <f t="shared" si="32"/>
        <v>87.236820844832835</v>
      </c>
      <c r="AC88" s="38">
        <f t="shared" si="25"/>
        <v>278920.79383501381</v>
      </c>
      <c r="AD88" s="39">
        <f t="shared" si="26"/>
        <v>179.948899248396</v>
      </c>
      <c r="AE88" s="41">
        <f t="shared" si="33"/>
        <v>87.236820844832835</v>
      </c>
      <c r="AF88" s="33"/>
      <c r="AG88" s="47">
        <v>0</v>
      </c>
      <c r="AH88" s="33"/>
      <c r="AI88" s="38">
        <v>143897.25281158285</v>
      </c>
      <c r="AJ88" s="39">
        <f t="shared" si="27"/>
        <v>79.740985467988679</v>
      </c>
      <c r="AK88" s="39">
        <v>0</v>
      </c>
      <c r="AL88" s="48">
        <f t="shared" si="28"/>
        <v>0</v>
      </c>
      <c r="AM88" s="49">
        <f t="shared" si="29"/>
        <v>143897.25281158285</v>
      </c>
      <c r="AO88" s="50">
        <v>18201.716027655344</v>
      </c>
      <c r="AQ88" s="50">
        <v>165865.12104283052</v>
      </c>
      <c r="AS88" s="51">
        <v>-683205</v>
      </c>
      <c r="AT88" s="52">
        <v>-688710.75</v>
      </c>
      <c r="AU88" s="52">
        <v>-352764.90621500002</v>
      </c>
      <c r="AV88" s="52">
        <v>-3697.1162279999999</v>
      </c>
      <c r="AW88" s="52">
        <v>-93586</v>
      </c>
      <c r="AX88" s="53">
        <v>-135888.54100699999</v>
      </c>
    </row>
    <row r="89" spans="1:50">
      <c r="A89" s="2">
        <v>432</v>
      </c>
      <c r="B89" s="3">
        <v>6102</v>
      </c>
      <c r="C89" s="35"/>
      <c r="D89" s="4" t="s">
        <v>332</v>
      </c>
      <c r="E89" s="21">
        <v>505</v>
      </c>
      <c r="F89" s="21">
        <v>900666.33333333337</v>
      </c>
      <c r="G89" s="15">
        <v>2.04</v>
      </c>
      <c r="H89" s="21">
        <v>441503.10457516339</v>
      </c>
      <c r="I89" s="21">
        <v>83538.666666666672</v>
      </c>
      <c r="J89" s="36">
        <v>0</v>
      </c>
      <c r="K89" s="17">
        <v>1.65</v>
      </c>
      <c r="L89" s="21">
        <v>728480.12254901964</v>
      </c>
      <c r="M89" s="21">
        <v>76068.412499999991</v>
      </c>
      <c r="N89" s="21">
        <f t="shared" si="18"/>
        <v>804548.53504901961</v>
      </c>
      <c r="O89" s="37">
        <f t="shared" si="19"/>
        <v>1593.1654159386528</v>
      </c>
      <c r="P89" s="37">
        <f t="shared" si="34"/>
        <v>2400.6516979319881</v>
      </c>
      <c r="Q89" s="37">
        <f t="shared" si="35"/>
        <v>66.363871831597464</v>
      </c>
      <c r="R89" s="38">
        <v>150878.81179045438</v>
      </c>
      <c r="S89" s="39">
        <f t="shared" si="20"/>
        <v>298.76992433753344</v>
      </c>
      <c r="T89" s="40">
        <f t="shared" si="30"/>
        <v>78.80923925390637</v>
      </c>
      <c r="U89" s="38">
        <v>87176</v>
      </c>
      <c r="V89" s="39">
        <f t="shared" si="21"/>
        <v>172.62574257425743</v>
      </c>
      <c r="W89" s="41">
        <f t="shared" si="31"/>
        <v>86.000025935829612</v>
      </c>
      <c r="X89" s="42">
        <v>0</v>
      </c>
      <c r="Y89" s="43">
        <f t="shared" si="22"/>
        <v>0</v>
      </c>
      <c r="Z89" s="44">
        <f t="shared" si="23"/>
        <v>87176</v>
      </c>
      <c r="AA89" s="45">
        <f t="shared" si="24"/>
        <v>172.62574257425743</v>
      </c>
      <c r="AB89" s="46">
        <f t="shared" si="32"/>
        <v>86.000025935829612</v>
      </c>
      <c r="AC89" s="38">
        <f t="shared" si="25"/>
        <v>238054.81179045438</v>
      </c>
      <c r="AD89" s="39">
        <f t="shared" si="26"/>
        <v>471.39566691179084</v>
      </c>
      <c r="AE89" s="41">
        <f t="shared" si="33"/>
        <v>86.000025935829612</v>
      </c>
      <c r="AF89" s="33"/>
      <c r="AG89" s="47">
        <v>0</v>
      </c>
      <c r="AH89" s="33"/>
      <c r="AI89" s="38">
        <v>130838.33932893263</v>
      </c>
      <c r="AJ89" s="39">
        <f t="shared" si="27"/>
        <v>66.363871831597464</v>
      </c>
      <c r="AK89" s="39">
        <v>0</v>
      </c>
      <c r="AL89" s="48">
        <f t="shared" si="28"/>
        <v>0</v>
      </c>
      <c r="AM89" s="49">
        <f t="shared" si="29"/>
        <v>130838.33932893263</v>
      </c>
      <c r="AO89" s="50">
        <v>4156.1324901727785</v>
      </c>
      <c r="AQ89" s="50">
        <v>44150.310457516338</v>
      </c>
      <c r="AS89" s="51">
        <v>-182174.65</v>
      </c>
      <c r="AT89" s="52">
        <v>-219801.3</v>
      </c>
      <c r="AU89" s="52">
        <v>-112584.54453699999</v>
      </c>
      <c r="AV89" s="52">
        <v>-1179.930711</v>
      </c>
      <c r="AW89" s="52">
        <v>-58193</v>
      </c>
      <c r="AX89" s="53">
        <v>-43368.683299999997</v>
      </c>
    </row>
    <row r="90" spans="1:50">
      <c r="A90" s="2">
        <v>433</v>
      </c>
      <c r="B90" s="3">
        <v>6103</v>
      </c>
      <c r="C90" s="35"/>
      <c r="D90" s="4" t="s">
        <v>333</v>
      </c>
      <c r="E90" s="21">
        <v>703.33333333333337</v>
      </c>
      <c r="F90" s="21">
        <v>1275669.6666666667</v>
      </c>
      <c r="G90" s="15">
        <v>2.14</v>
      </c>
      <c r="H90" s="21">
        <v>596107.32087227411</v>
      </c>
      <c r="I90" s="21">
        <v>99511</v>
      </c>
      <c r="J90" s="36">
        <v>0</v>
      </c>
      <c r="K90" s="17">
        <v>1.65</v>
      </c>
      <c r="L90" s="21">
        <v>983577.07943925215</v>
      </c>
      <c r="M90" s="21">
        <v>93823.841666666674</v>
      </c>
      <c r="N90" s="21">
        <f t="shared" si="18"/>
        <v>1077400.9211059189</v>
      </c>
      <c r="O90" s="37">
        <f t="shared" si="19"/>
        <v>1531.849650861496</v>
      </c>
      <c r="P90" s="37">
        <f t="shared" si="34"/>
        <v>2400.6516979319881</v>
      </c>
      <c r="Q90" s="37">
        <f t="shared" si="35"/>
        <v>63.809741837230661</v>
      </c>
      <c r="R90" s="38">
        <v>226091.25271597726</v>
      </c>
      <c r="S90" s="39">
        <f t="shared" si="20"/>
        <v>321.45675741608142</v>
      </c>
      <c r="T90" s="40">
        <f t="shared" si="30"/>
        <v>77.200137357455304</v>
      </c>
      <c r="U90" s="38">
        <v>148582</v>
      </c>
      <c r="V90" s="39">
        <f t="shared" si="21"/>
        <v>211.25402843601896</v>
      </c>
      <c r="W90" s="41">
        <f t="shared" si="31"/>
        <v>85.999999020769522</v>
      </c>
      <c r="X90" s="42">
        <v>0</v>
      </c>
      <c r="Y90" s="43">
        <f t="shared" si="22"/>
        <v>0</v>
      </c>
      <c r="Z90" s="44">
        <f t="shared" si="23"/>
        <v>148582</v>
      </c>
      <c r="AA90" s="45">
        <f t="shared" si="24"/>
        <v>211.25402843601896</v>
      </c>
      <c r="AB90" s="46">
        <f t="shared" si="32"/>
        <v>85.999999020769522</v>
      </c>
      <c r="AC90" s="38">
        <f t="shared" si="25"/>
        <v>374673.25271597726</v>
      </c>
      <c r="AD90" s="39">
        <f t="shared" si="26"/>
        <v>532.71078585210034</v>
      </c>
      <c r="AE90" s="41">
        <f t="shared" si="33"/>
        <v>85.999999020769522</v>
      </c>
      <c r="AF90" s="33"/>
      <c r="AG90" s="47">
        <v>0</v>
      </c>
      <c r="AH90" s="33"/>
      <c r="AI90" s="38">
        <v>157273.86911240011</v>
      </c>
      <c r="AJ90" s="39">
        <f t="shared" si="27"/>
        <v>63.809741837230661</v>
      </c>
      <c r="AK90" s="39">
        <v>0</v>
      </c>
      <c r="AL90" s="48">
        <f t="shared" si="28"/>
        <v>0</v>
      </c>
      <c r="AM90" s="49">
        <f t="shared" si="29"/>
        <v>157273.86911240011</v>
      </c>
      <c r="AO90" s="50">
        <v>8129.6893202057317</v>
      </c>
      <c r="AQ90" s="50">
        <v>59610.732087227407</v>
      </c>
      <c r="AS90" s="51">
        <v>-264096.55</v>
      </c>
      <c r="AT90" s="52">
        <v>-309498</v>
      </c>
      <c r="AU90" s="52">
        <v>-158528.13644900001</v>
      </c>
      <c r="AV90" s="52">
        <v>-1661.4377890000001</v>
      </c>
      <c r="AW90" s="52">
        <v>-61225</v>
      </c>
      <c r="AX90" s="53">
        <v>-61066.610626000002</v>
      </c>
    </row>
    <row r="91" spans="1:50">
      <c r="A91" s="2">
        <v>434</v>
      </c>
      <c r="B91" s="3">
        <v>6104</v>
      </c>
      <c r="C91" s="35"/>
      <c r="D91" s="4" t="s">
        <v>334</v>
      </c>
      <c r="E91" s="21">
        <v>1277.6666666666667</v>
      </c>
      <c r="F91" s="21">
        <v>2769383.3333333335</v>
      </c>
      <c r="G91" s="15">
        <v>2.1733333333333338</v>
      </c>
      <c r="H91" s="21">
        <v>1272710.7115042277</v>
      </c>
      <c r="I91" s="21">
        <v>194719.66666666666</v>
      </c>
      <c r="J91" s="36">
        <v>0</v>
      </c>
      <c r="K91" s="17">
        <v>1.65</v>
      </c>
      <c r="L91" s="21">
        <v>2099972.6739819758</v>
      </c>
      <c r="M91" s="21">
        <v>210809.61833333332</v>
      </c>
      <c r="N91" s="21">
        <f t="shared" si="18"/>
        <v>2310782.2923153089</v>
      </c>
      <c r="O91" s="37">
        <f t="shared" si="19"/>
        <v>1808.5955849063205</v>
      </c>
      <c r="P91" s="37">
        <f t="shared" si="34"/>
        <v>2400.6516979319881</v>
      </c>
      <c r="Q91" s="37">
        <f t="shared" si="35"/>
        <v>75.337692113533706</v>
      </c>
      <c r="R91" s="38">
        <v>279886.63335137657</v>
      </c>
      <c r="S91" s="39">
        <f t="shared" si="20"/>
        <v>219.06076181949638</v>
      </c>
      <c r="T91" s="40">
        <f t="shared" si="30"/>
        <v>84.462746031526223</v>
      </c>
      <c r="U91" s="38">
        <v>47151</v>
      </c>
      <c r="V91" s="39">
        <f t="shared" si="21"/>
        <v>36.903991651447953</v>
      </c>
      <c r="W91" s="41">
        <f t="shared" si="31"/>
        <v>85.999994924534676</v>
      </c>
      <c r="X91" s="42">
        <v>0</v>
      </c>
      <c r="Y91" s="43">
        <f t="shared" si="22"/>
        <v>0</v>
      </c>
      <c r="Z91" s="44">
        <f t="shared" si="23"/>
        <v>47151</v>
      </c>
      <c r="AA91" s="45">
        <f t="shared" si="24"/>
        <v>36.903991651447953</v>
      </c>
      <c r="AB91" s="46">
        <f t="shared" si="32"/>
        <v>85.999994924534676</v>
      </c>
      <c r="AC91" s="38">
        <f t="shared" si="25"/>
        <v>327037.63335137657</v>
      </c>
      <c r="AD91" s="39">
        <f t="shared" si="26"/>
        <v>255.96475347094434</v>
      </c>
      <c r="AE91" s="41">
        <f t="shared" si="33"/>
        <v>85.999994924534676</v>
      </c>
      <c r="AF91" s="33"/>
      <c r="AG91" s="47">
        <v>0</v>
      </c>
      <c r="AH91" s="33"/>
      <c r="AI91" s="38">
        <v>194273.91205796681</v>
      </c>
      <c r="AJ91" s="39">
        <f t="shared" si="27"/>
        <v>75.337692113533706</v>
      </c>
      <c r="AK91" s="39">
        <v>0</v>
      </c>
      <c r="AL91" s="48">
        <f t="shared" si="28"/>
        <v>0</v>
      </c>
      <c r="AM91" s="49">
        <f t="shared" si="29"/>
        <v>194273.91205796681</v>
      </c>
      <c r="AO91" s="50">
        <v>17078.759677269882</v>
      </c>
      <c r="AQ91" s="50">
        <v>127271.07115042279</v>
      </c>
      <c r="AS91" s="51">
        <v>-510616.5</v>
      </c>
      <c r="AT91" s="52">
        <v>-569707.19999999995</v>
      </c>
      <c r="AU91" s="52">
        <v>-291810.04169799999</v>
      </c>
      <c r="AV91" s="52">
        <v>-3058.2850560000002</v>
      </c>
      <c r="AW91" s="52">
        <v>-127716</v>
      </c>
      <c r="AX91" s="53">
        <v>-112408.12257399999</v>
      </c>
    </row>
    <row r="92" spans="1:50">
      <c r="A92" s="2">
        <v>435</v>
      </c>
      <c r="B92" s="3">
        <v>6105</v>
      </c>
      <c r="C92" s="35"/>
      <c r="D92" s="4" t="s">
        <v>335</v>
      </c>
      <c r="E92" s="21">
        <v>541.33333333333337</v>
      </c>
      <c r="F92" s="21">
        <v>970849</v>
      </c>
      <c r="G92" s="15">
        <v>2.1066666666666669</v>
      </c>
      <c r="H92" s="21">
        <v>461416.64986867015</v>
      </c>
      <c r="I92" s="21">
        <v>92255.333333333328</v>
      </c>
      <c r="J92" s="36">
        <v>0</v>
      </c>
      <c r="K92" s="17">
        <v>1.65</v>
      </c>
      <c r="L92" s="21">
        <v>761337.47228330595</v>
      </c>
      <c r="M92" s="21">
        <v>75534.51916666668</v>
      </c>
      <c r="N92" s="21">
        <f t="shared" si="18"/>
        <v>836871.99144997261</v>
      </c>
      <c r="O92" s="37">
        <f t="shared" si="19"/>
        <v>1545.9457970134961</v>
      </c>
      <c r="P92" s="37">
        <f t="shared" si="34"/>
        <v>2400.6516979319881</v>
      </c>
      <c r="Q92" s="37">
        <f t="shared" si="35"/>
        <v>64.3969218169063</v>
      </c>
      <c r="R92" s="38">
        <v>171191.89391463413</v>
      </c>
      <c r="S92" s="39">
        <f t="shared" si="20"/>
        <v>316.24118333984137</v>
      </c>
      <c r="T92" s="40">
        <f t="shared" si="30"/>
        <v>77.570060744650945</v>
      </c>
      <c r="U92" s="38">
        <v>109552</v>
      </c>
      <c r="V92" s="39">
        <f t="shared" si="21"/>
        <v>202.37438423645318</v>
      </c>
      <c r="W92" s="41">
        <f t="shared" si="31"/>
        <v>86.00003767178228</v>
      </c>
      <c r="X92" s="42">
        <v>0</v>
      </c>
      <c r="Y92" s="43">
        <f t="shared" si="22"/>
        <v>0</v>
      </c>
      <c r="Z92" s="44">
        <f t="shared" si="23"/>
        <v>109552</v>
      </c>
      <c r="AA92" s="45">
        <f t="shared" si="24"/>
        <v>202.37438423645318</v>
      </c>
      <c r="AB92" s="46">
        <f t="shared" si="32"/>
        <v>86.00003767178228</v>
      </c>
      <c r="AC92" s="38">
        <f t="shared" si="25"/>
        <v>280743.89391463413</v>
      </c>
      <c r="AD92" s="39">
        <f t="shared" si="26"/>
        <v>518.61556757629455</v>
      </c>
      <c r="AE92" s="41">
        <f t="shared" si="33"/>
        <v>86.00003767178228</v>
      </c>
      <c r="AF92" s="33"/>
      <c r="AG92" s="47">
        <v>0</v>
      </c>
      <c r="AH92" s="33"/>
      <c r="AI92" s="38">
        <v>139167.20566085551</v>
      </c>
      <c r="AJ92" s="39">
        <f t="shared" si="27"/>
        <v>64.3969218169063</v>
      </c>
      <c r="AK92" s="39">
        <v>0</v>
      </c>
      <c r="AL92" s="48">
        <f t="shared" si="28"/>
        <v>0</v>
      </c>
      <c r="AM92" s="49">
        <f t="shared" si="29"/>
        <v>139167.20566085551</v>
      </c>
      <c r="AO92" s="50">
        <v>5189.1564635670002</v>
      </c>
      <c r="AQ92" s="50">
        <v>46141.664986867021</v>
      </c>
      <c r="AS92" s="51">
        <v>-196525.9</v>
      </c>
      <c r="AT92" s="52">
        <v>-242003.45</v>
      </c>
      <c r="AU92" s="52">
        <v>-123956.72075199999</v>
      </c>
      <c r="AV92" s="52">
        <v>-1299.115632</v>
      </c>
      <c r="AW92" s="52">
        <v>-51723</v>
      </c>
      <c r="AX92" s="53">
        <v>-47749.358380999998</v>
      </c>
    </row>
    <row r="93" spans="1:50">
      <c r="A93" s="2">
        <v>436</v>
      </c>
      <c r="B93" s="3">
        <v>6106</v>
      </c>
      <c r="C93" s="35"/>
      <c r="D93" s="4" t="s">
        <v>336</v>
      </c>
      <c r="E93" s="21">
        <v>490</v>
      </c>
      <c r="F93" s="21">
        <v>1093537.3333333333</v>
      </c>
      <c r="G93" s="15">
        <v>1.7299999999999998</v>
      </c>
      <c r="H93" s="21">
        <v>632102.50481695577</v>
      </c>
      <c r="I93" s="21">
        <v>85822.666666666672</v>
      </c>
      <c r="J93" s="36">
        <v>0</v>
      </c>
      <c r="K93" s="17">
        <v>1.65</v>
      </c>
      <c r="L93" s="21">
        <v>1042969.1329479768</v>
      </c>
      <c r="M93" s="21">
        <v>85661.912500000006</v>
      </c>
      <c r="N93" s="21">
        <f t="shared" si="18"/>
        <v>1128631.0454479768</v>
      </c>
      <c r="O93" s="37">
        <f t="shared" si="19"/>
        <v>2303.3286641795444</v>
      </c>
      <c r="P93" s="37">
        <f t="shared" si="34"/>
        <v>2400.6516979319881</v>
      </c>
      <c r="Q93" s="37">
        <f t="shared" si="35"/>
        <v>95.945974427015742</v>
      </c>
      <c r="R93" s="38">
        <v>17644.666019317705</v>
      </c>
      <c r="S93" s="39">
        <f t="shared" si="20"/>
        <v>36.009522488403476</v>
      </c>
      <c r="T93" s="40">
        <f t="shared" si="30"/>
        <v>97.445963889019879</v>
      </c>
      <c r="U93" s="38">
        <v>0</v>
      </c>
      <c r="V93" s="39">
        <f t="shared" si="21"/>
        <v>0</v>
      </c>
      <c r="W93" s="41">
        <f t="shared" si="31"/>
        <v>97.445963889019879</v>
      </c>
      <c r="X93" s="42">
        <v>0</v>
      </c>
      <c r="Y93" s="43">
        <f t="shared" si="22"/>
        <v>0</v>
      </c>
      <c r="Z93" s="44">
        <f t="shared" si="23"/>
        <v>0</v>
      </c>
      <c r="AA93" s="45">
        <f t="shared" si="24"/>
        <v>0</v>
      </c>
      <c r="AB93" s="46">
        <f t="shared" si="32"/>
        <v>97.445963889019879</v>
      </c>
      <c r="AC93" s="38">
        <f t="shared" si="25"/>
        <v>17644.666019317705</v>
      </c>
      <c r="AD93" s="39">
        <f t="shared" si="26"/>
        <v>36.009522488403476</v>
      </c>
      <c r="AE93" s="41">
        <f t="shared" si="33"/>
        <v>97.445963889019879</v>
      </c>
      <c r="AF93" s="33"/>
      <c r="AG93" s="47">
        <v>0</v>
      </c>
      <c r="AH93" s="33"/>
      <c r="AI93" s="38">
        <v>74670.953287603101</v>
      </c>
      <c r="AJ93" s="39">
        <f t="shared" si="27"/>
        <v>95.945974427015742</v>
      </c>
      <c r="AK93" s="39">
        <v>0</v>
      </c>
      <c r="AL93" s="48">
        <f t="shared" si="28"/>
        <v>0</v>
      </c>
      <c r="AM93" s="49">
        <f t="shared" si="29"/>
        <v>74670.953287603101</v>
      </c>
      <c r="AO93" s="50">
        <v>5099.059884383626</v>
      </c>
      <c r="AQ93" s="50">
        <v>63210.25048169557</v>
      </c>
      <c r="AS93" s="51">
        <v>-186502.35</v>
      </c>
      <c r="AT93" s="52">
        <v>-215804.9</v>
      </c>
      <c r="AU93" s="52">
        <v>-110537.552818</v>
      </c>
      <c r="AV93" s="52">
        <v>-1158.4774259999999</v>
      </c>
      <c r="AW93" s="52">
        <v>-51485</v>
      </c>
      <c r="AX93" s="53">
        <v>-42580.161784999997</v>
      </c>
    </row>
    <row r="94" spans="1:50">
      <c r="A94" s="2">
        <v>437</v>
      </c>
      <c r="B94" s="3">
        <v>6107</v>
      </c>
      <c r="C94" s="35"/>
      <c r="D94" s="4" t="s">
        <v>337</v>
      </c>
      <c r="E94" s="21">
        <v>121.66666666666667</v>
      </c>
      <c r="F94" s="21">
        <v>155620</v>
      </c>
      <c r="G94" s="15">
        <v>1.74</v>
      </c>
      <c r="H94" s="21">
        <v>89436.781609195401</v>
      </c>
      <c r="I94" s="21">
        <v>10883.333333333334</v>
      </c>
      <c r="J94" s="36">
        <v>0</v>
      </c>
      <c r="K94" s="17">
        <v>1.65</v>
      </c>
      <c r="L94" s="21">
        <v>147570.68965517241</v>
      </c>
      <c r="M94" s="21">
        <v>11057.608333333335</v>
      </c>
      <c r="N94" s="21">
        <f t="shared" si="18"/>
        <v>158628.29798850574</v>
      </c>
      <c r="O94" s="37">
        <f t="shared" si="19"/>
        <v>1303.7942300425129</v>
      </c>
      <c r="P94" s="37">
        <f t="shared" si="34"/>
        <v>2400.6516979319881</v>
      </c>
      <c r="Q94" s="37">
        <f t="shared" si="35"/>
        <v>54.310012200672446</v>
      </c>
      <c r="R94" s="38">
        <v>49376.867012824456</v>
      </c>
      <c r="S94" s="39">
        <f t="shared" si="20"/>
        <v>405.8372631191051</v>
      </c>
      <c r="T94" s="40">
        <f t="shared" si="30"/>
        <v>71.215307686423614</v>
      </c>
      <c r="U94" s="38">
        <v>43183</v>
      </c>
      <c r="V94" s="39">
        <f t="shared" si="21"/>
        <v>354.92876712328768</v>
      </c>
      <c r="W94" s="41">
        <f t="shared" si="31"/>
        <v>85.999991671569674</v>
      </c>
      <c r="X94" s="42">
        <v>0</v>
      </c>
      <c r="Y94" s="43">
        <f t="shared" si="22"/>
        <v>0</v>
      </c>
      <c r="Z94" s="44">
        <f t="shared" si="23"/>
        <v>43183</v>
      </c>
      <c r="AA94" s="45">
        <f t="shared" si="24"/>
        <v>354.92876712328768</v>
      </c>
      <c r="AB94" s="46">
        <f t="shared" si="32"/>
        <v>85.999991671569674</v>
      </c>
      <c r="AC94" s="38">
        <f t="shared" si="25"/>
        <v>92559.867012824456</v>
      </c>
      <c r="AD94" s="39">
        <f t="shared" si="26"/>
        <v>760.76603024239284</v>
      </c>
      <c r="AE94" s="41">
        <f t="shared" si="33"/>
        <v>85.999991671569674</v>
      </c>
      <c r="AF94" s="33"/>
      <c r="AG94" s="47">
        <v>0</v>
      </c>
      <c r="AH94" s="33"/>
      <c r="AI94" s="38">
        <v>48300.361184870126</v>
      </c>
      <c r="AJ94" s="39">
        <f t="shared" si="27"/>
        <v>54.310012200672446</v>
      </c>
      <c r="AK94" s="39">
        <v>0</v>
      </c>
      <c r="AL94" s="48">
        <f t="shared" si="28"/>
        <v>0</v>
      </c>
      <c r="AM94" s="49">
        <f t="shared" si="29"/>
        <v>48300.361184870126</v>
      </c>
      <c r="AO94" s="50">
        <v>601.73130824853877</v>
      </c>
      <c r="AQ94" s="50">
        <v>8943.6781609195405</v>
      </c>
      <c r="AS94" s="51">
        <v>-68265.7</v>
      </c>
      <c r="AT94" s="52">
        <v>-53285.15</v>
      </c>
      <c r="AU94" s="52">
        <v>-27293.222917999999</v>
      </c>
      <c r="AV94" s="52">
        <v>-286.04380900000001</v>
      </c>
      <c r="AW94" s="52">
        <v>-6438</v>
      </c>
      <c r="AX94" s="53">
        <v>-10513.620193999999</v>
      </c>
    </row>
    <row r="95" spans="1:50">
      <c r="A95" s="2">
        <v>438</v>
      </c>
      <c r="B95" s="3">
        <v>6108</v>
      </c>
      <c r="C95" s="35"/>
      <c r="D95" s="4" t="s">
        <v>338</v>
      </c>
      <c r="E95" s="21">
        <v>1198.6666666666667</v>
      </c>
      <c r="F95" s="21">
        <v>2149242.3333333335</v>
      </c>
      <c r="G95" s="15">
        <v>1.9400000000000002</v>
      </c>
      <c r="H95" s="21">
        <v>1107856.8728522337</v>
      </c>
      <c r="I95" s="21">
        <v>220688</v>
      </c>
      <c r="J95" s="36">
        <v>0</v>
      </c>
      <c r="K95" s="17">
        <v>1.65</v>
      </c>
      <c r="L95" s="21">
        <v>1827963.8402061854</v>
      </c>
      <c r="M95" s="21">
        <v>226100.2825</v>
      </c>
      <c r="N95" s="21">
        <f t="shared" si="18"/>
        <v>2054064.1227061853</v>
      </c>
      <c r="O95" s="37">
        <f t="shared" si="19"/>
        <v>1713.6241290652267</v>
      </c>
      <c r="P95" s="37">
        <f t="shared" si="34"/>
        <v>2400.6516979319881</v>
      </c>
      <c r="Q95" s="37">
        <f t="shared" si="35"/>
        <v>71.381622354521781</v>
      </c>
      <c r="R95" s="38">
        <v>304701.30697620049</v>
      </c>
      <c r="S95" s="39">
        <f t="shared" si="20"/>
        <v>254.20020048070117</v>
      </c>
      <c r="T95" s="40">
        <f t="shared" si="30"/>
        <v>81.970422083348694</v>
      </c>
      <c r="U95" s="38">
        <v>115954</v>
      </c>
      <c r="V95" s="39">
        <f t="shared" si="21"/>
        <v>96.735817575083416</v>
      </c>
      <c r="W95" s="41">
        <f t="shared" si="31"/>
        <v>85.999986957687412</v>
      </c>
      <c r="X95" s="42">
        <v>0</v>
      </c>
      <c r="Y95" s="43">
        <f t="shared" si="22"/>
        <v>0</v>
      </c>
      <c r="Z95" s="44">
        <f t="shared" si="23"/>
        <v>115954</v>
      </c>
      <c r="AA95" s="45">
        <f t="shared" si="24"/>
        <v>96.735817575083416</v>
      </c>
      <c r="AB95" s="46">
        <f t="shared" si="32"/>
        <v>85.999986957687412</v>
      </c>
      <c r="AC95" s="38">
        <f t="shared" si="25"/>
        <v>420655.30697620049</v>
      </c>
      <c r="AD95" s="39">
        <f t="shared" si="26"/>
        <v>350.93601805578459</v>
      </c>
      <c r="AE95" s="41">
        <f t="shared" si="33"/>
        <v>85.999986957687412</v>
      </c>
      <c r="AF95" s="33"/>
      <c r="AG95" s="47">
        <v>0</v>
      </c>
      <c r="AH95" s="33"/>
      <c r="AI95" s="38">
        <v>134228.6538185252</v>
      </c>
      <c r="AJ95" s="39">
        <f t="shared" si="27"/>
        <v>71.381622354521781</v>
      </c>
      <c r="AK95" s="39">
        <v>0</v>
      </c>
      <c r="AL95" s="48">
        <f t="shared" si="28"/>
        <v>0</v>
      </c>
      <c r="AM95" s="49">
        <f t="shared" si="29"/>
        <v>134228.6538185252</v>
      </c>
      <c r="AO95" s="50">
        <v>10640.102938612834</v>
      </c>
      <c r="AQ95" s="50">
        <v>110785.68728522338</v>
      </c>
      <c r="AS95" s="51">
        <v>-412347.7</v>
      </c>
      <c r="AT95" s="52">
        <v>-531075.44999999995</v>
      </c>
      <c r="AU95" s="52">
        <v>-272022.45508300001</v>
      </c>
      <c r="AV95" s="52">
        <v>-2850.9032940000002</v>
      </c>
      <c r="AW95" s="52">
        <v>-96650</v>
      </c>
      <c r="AX95" s="53">
        <v>-104785.74793300001</v>
      </c>
    </row>
    <row r="96" spans="1:50">
      <c r="A96" s="2">
        <v>439</v>
      </c>
      <c r="B96" s="3">
        <v>6109</v>
      </c>
      <c r="C96" s="35"/>
      <c r="D96" s="4" t="s">
        <v>339</v>
      </c>
      <c r="E96" s="21">
        <v>1357</v>
      </c>
      <c r="F96" s="21">
        <v>3774549.6666666665</v>
      </c>
      <c r="G96" s="15">
        <v>1.6000000000000003</v>
      </c>
      <c r="H96" s="21">
        <v>2359093.5416666665</v>
      </c>
      <c r="I96" s="21">
        <v>288867.66666666669</v>
      </c>
      <c r="J96" s="36">
        <v>0</v>
      </c>
      <c r="K96" s="17">
        <v>1.65</v>
      </c>
      <c r="L96" s="21">
        <v>3892504.34375</v>
      </c>
      <c r="M96" s="21">
        <v>272880.38750000001</v>
      </c>
      <c r="N96" s="21">
        <f t="shared" si="18"/>
        <v>4165384.7312500002</v>
      </c>
      <c r="O96" s="37">
        <f t="shared" si="19"/>
        <v>3069.5539655490052</v>
      </c>
      <c r="P96" s="37">
        <f t="shared" si="34"/>
        <v>2400.6516979319881</v>
      </c>
      <c r="Q96" s="37">
        <f t="shared" si="35"/>
        <v>127.86336177768872</v>
      </c>
      <c r="R96" s="38">
        <v>-335849.13954782893</v>
      </c>
      <c r="S96" s="39">
        <f t="shared" si="20"/>
        <v>-247.49383901829694</v>
      </c>
      <c r="T96" s="40">
        <f t="shared" si="30"/>
        <v>117.55391791994386</v>
      </c>
      <c r="U96" s="38">
        <v>0</v>
      </c>
      <c r="V96" s="39">
        <f t="shared" si="21"/>
        <v>0</v>
      </c>
      <c r="W96" s="41">
        <f t="shared" si="31"/>
        <v>117.55391791994386</v>
      </c>
      <c r="X96" s="42">
        <v>0</v>
      </c>
      <c r="Y96" s="43">
        <f t="shared" si="22"/>
        <v>0</v>
      </c>
      <c r="Z96" s="44">
        <f t="shared" si="23"/>
        <v>0</v>
      </c>
      <c r="AA96" s="45">
        <f t="shared" si="24"/>
        <v>0</v>
      </c>
      <c r="AB96" s="46">
        <f t="shared" si="32"/>
        <v>117.55391791994386</v>
      </c>
      <c r="AC96" s="38">
        <f t="shared" si="25"/>
        <v>-335849.13954782893</v>
      </c>
      <c r="AD96" s="39">
        <f t="shared" si="26"/>
        <v>-247.49383901829694</v>
      </c>
      <c r="AE96" s="41">
        <f t="shared" si="33"/>
        <v>117.55391791994386</v>
      </c>
      <c r="AF96" s="33"/>
      <c r="AG96" s="47">
        <v>0</v>
      </c>
      <c r="AH96" s="33"/>
      <c r="AI96" s="38">
        <v>115879.30321809108</v>
      </c>
      <c r="AJ96" s="39">
        <f t="shared" si="27"/>
        <v>127.86336177768872</v>
      </c>
      <c r="AK96" s="39">
        <v>0</v>
      </c>
      <c r="AL96" s="48">
        <f t="shared" si="28"/>
        <v>0</v>
      </c>
      <c r="AM96" s="49">
        <f t="shared" si="29"/>
        <v>115879.30321809108</v>
      </c>
      <c r="AO96" s="50">
        <v>15312.709504909122</v>
      </c>
      <c r="AQ96" s="50">
        <v>235909.35416666666</v>
      </c>
      <c r="AS96" s="51">
        <v>-467199.35</v>
      </c>
      <c r="AT96" s="52">
        <v>-603454.5</v>
      </c>
      <c r="AU96" s="52">
        <v>-309095.74954599998</v>
      </c>
      <c r="AV96" s="52">
        <v>-3239.4461339999998</v>
      </c>
      <c r="AW96" s="52">
        <v>-85503</v>
      </c>
      <c r="AX96" s="53">
        <v>-119066.748696</v>
      </c>
    </row>
    <row r="97" spans="1:50">
      <c r="A97" s="2">
        <v>440</v>
      </c>
      <c r="B97" s="3">
        <v>6110</v>
      </c>
      <c r="C97" s="35">
        <v>371</v>
      </c>
      <c r="D97" s="4" t="s">
        <v>340</v>
      </c>
      <c r="E97" s="21">
        <v>362.33333333333331</v>
      </c>
      <c r="F97" s="21">
        <v>722025</v>
      </c>
      <c r="G97" s="15">
        <v>2.0333333333333337</v>
      </c>
      <c r="H97" s="21">
        <v>355010.56752734096</v>
      </c>
      <c r="I97" s="21">
        <v>78624.666666666672</v>
      </c>
      <c r="J97" s="36">
        <v>0</v>
      </c>
      <c r="K97" s="17">
        <v>1.65</v>
      </c>
      <c r="L97" s="21">
        <v>585767.4364201125</v>
      </c>
      <c r="M97" s="21">
        <v>65563.197916666672</v>
      </c>
      <c r="N97" s="21">
        <f t="shared" si="18"/>
        <v>651330.63433677913</v>
      </c>
      <c r="O97" s="37">
        <f t="shared" si="19"/>
        <v>1797.6006467436407</v>
      </c>
      <c r="P97" s="37">
        <f t="shared" si="34"/>
        <v>2400.6516979319881</v>
      </c>
      <c r="Q97" s="37">
        <f t="shared" si="35"/>
        <v>74.879694055250155</v>
      </c>
      <c r="R97" s="38">
        <v>80847.034092480215</v>
      </c>
      <c r="S97" s="39">
        <f t="shared" si="20"/>
        <v>223.12888893968781</v>
      </c>
      <c r="T97" s="40">
        <f t="shared" si="30"/>
        <v>84.17420725480757</v>
      </c>
      <c r="U97" s="38">
        <v>15881</v>
      </c>
      <c r="V97" s="39">
        <f t="shared" si="21"/>
        <v>43.829806807727692</v>
      </c>
      <c r="W97" s="41">
        <f t="shared" si="31"/>
        <v>85.999953440540565</v>
      </c>
      <c r="X97" s="42">
        <v>0</v>
      </c>
      <c r="Y97" s="43">
        <f t="shared" si="22"/>
        <v>0</v>
      </c>
      <c r="Z97" s="44">
        <f t="shared" si="23"/>
        <v>15881</v>
      </c>
      <c r="AA97" s="45">
        <f t="shared" si="24"/>
        <v>43.829806807727692</v>
      </c>
      <c r="AB97" s="46">
        <f t="shared" si="32"/>
        <v>85.999953440540565</v>
      </c>
      <c r="AC97" s="38">
        <f t="shared" si="25"/>
        <v>96728.034092480215</v>
      </c>
      <c r="AD97" s="39">
        <f t="shared" si="26"/>
        <v>266.9586957474155</v>
      </c>
      <c r="AE97" s="41">
        <f t="shared" si="33"/>
        <v>85.999953440540565</v>
      </c>
      <c r="AF97" s="33"/>
      <c r="AG97" s="47">
        <v>0</v>
      </c>
      <c r="AH97" s="33"/>
      <c r="AI97" s="38">
        <v>40242.293172022262</v>
      </c>
      <c r="AJ97" s="39">
        <f t="shared" si="27"/>
        <v>74.879694055250155</v>
      </c>
      <c r="AK97" s="39">
        <v>0</v>
      </c>
      <c r="AL97" s="48">
        <f t="shared" si="28"/>
        <v>0</v>
      </c>
      <c r="AM97" s="49">
        <f t="shared" si="29"/>
        <v>40242.293172022262</v>
      </c>
      <c r="AO97" s="50">
        <v>2603.7331966360866</v>
      </c>
      <c r="AQ97" s="50">
        <v>35501.056752734097</v>
      </c>
      <c r="AS97" s="51">
        <v>-97409.5</v>
      </c>
      <c r="AT97" s="52">
        <v>-161631.65</v>
      </c>
      <c r="AU97" s="52">
        <v>-82789.442851</v>
      </c>
      <c r="AV97" s="52">
        <v>-867.66621999999995</v>
      </c>
      <c r="AW97" s="52">
        <v>-25444</v>
      </c>
      <c r="AX97" s="53">
        <v>-31891.314588000001</v>
      </c>
    </row>
    <row r="98" spans="1:50">
      <c r="A98" s="2">
        <v>441</v>
      </c>
      <c r="B98" s="3">
        <v>6111</v>
      </c>
      <c r="C98" s="35"/>
      <c r="D98" s="4" t="s">
        <v>341</v>
      </c>
      <c r="E98" s="21">
        <v>841.33333333333337</v>
      </c>
      <c r="F98" s="21">
        <v>1469785</v>
      </c>
      <c r="G98" s="15">
        <v>2.04</v>
      </c>
      <c r="H98" s="21">
        <v>720482.84313725494</v>
      </c>
      <c r="I98" s="21">
        <v>130304</v>
      </c>
      <c r="J98" s="36">
        <v>0</v>
      </c>
      <c r="K98" s="17">
        <v>1.65</v>
      </c>
      <c r="L98" s="21">
        <v>1188796.6911764706</v>
      </c>
      <c r="M98" s="21">
        <v>108380.74250000001</v>
      </c>
      <c r="N98" s="21">
        <f t="shared" si="18"/>
        <v>1297177.4336764705</v>
      </c>
      <c r="O98" s="37">
        <f t="shared" si="19"/>
        <v>1541.8115297263912</v>
      </c>
      <c r="P98" s="37">
        <f t="shared" si="34"/>
        <v>2400.6516979319881</v>
      </c>
      <c r="Q98" s="37">
        <f t="shared" si="35"/>
        <v>64.224707443173287</v>
      </c>
      <c r="R98" s="38">
        <v>267351.21876128035</v>
      </c>
      <c r="S98" s="39">
        <f t="shared" si="20"/>
        <v>317.77086223607012</v>
      </c>
      <c r="T98" s="40">
        <f t="shared" si="30"/>
        <v>77.461565689199134</v>
      </c>
      <c r="U98" s="38">
        <v>172455</v>
      </c>
      <c r="V98" s="39">
        <f t="shared" si="21"/>
        <v>204.97820919175911</v>
      </c>
      <c r="W98" s="41">
        <f t="shared" si="31"/>
        <v>86.000005870602166</v>
      </c>
      <c r="X98" s="42">
        <v>0</v>
      </c>
      <c r="Y98" s="43">
        <f t="shared" si="22"/>
        <v>0</v>
      </c>
      <c r="Z98" s="44">
        <f t="shared" si="23"/>
        <v>172455</v>
      </c>
      <c r="AA98" s="45">
        <f t="shared" si="24"/>
        <v>204.97820919175911</v>
      </c>
      <c r="AB98" s="46">
        <f t="shared" si="32"/>
        <v>86.000005870602166</v>
      </c>
      <c r="AC98" s="38">
        <f t="shared" si="25"/>
        <v>439806.21876128035</v>
      </c>
      <c r="AD98" s="39">
        <f t="shared" si="26"/>
        <v>522.74907142782922</v>
      </c>
      <c r="AE98" s="41">
        <f t="shared" si="33"/>
        <v>86.000005870602166</v>
      </c>
      <c r="AF98" s="33"/>
      <c r="AG98" s="47">
        <v>0</v>
      </c>
      <c r="AH98" s="33"/>
      <c r="AI98" s="38">
        <v>142116.2603100519</v>
      </c>
      <c r="AJ98" s="39">
        <f t="shared" si="27"/>
        <v>64.224707443173287</v>
      </c>
      <c r="AK98" s="39">
        <v>0</v>
      </c>
      <c r="AL98" s="48">
        <f t="shared" si="28"/>
        <v>0</v>
      </c>
      <c r="AM98" s="49">
        <f t="shared" si="29"/>
        <v>142116.2603100519</v>
      </c>
      <c r="AO98" s="50">
        <v>10044.61269894802</v>
      </c>
      <c r="AQ98" s="50">
        <v>72048.284313725482</v>
      </c>
      <c r="AS98" s="51">
        <v>-258202.45</v>
      </c>
      <c r="AT98" s="52">
        <v>-372108.05</v>
      </c>
      <c r="AU98" s="52">
        <v>-190597.673377</v>
      </c>
      <c r="AV98" s="52">
        <v>-1997.5392649999999</v>
      </c>
      <c r="AW98" s="52">
        <v>-66347</v>
      </c>
      <c r="AX98" s="53">
        <v>-73420.114354000005</v>
      </c>
    </row>
    <row r="99" spans="1:50">
      <c r="A99" s="2">
        <v>442</v>
      </c>
      <c r="B99" s="3">
        <v>6112</v>
      </c>
      <c r="C99" s="35"/>
      <c r="D99" s="4" t="s">
        <v>342</v>
      </c>
      <c r="E99" s="21">
        <v>197</v>
      </c>
      <c r="F99" s="21">
        <v>367423.66666666669</v>
      </c>
      <c r="G99" s="15">
        <v>1.76</v>
      </c>
      <c r="H99" s="21">
        <v>208763.44696969699</v>
      </c>
      <c r="I99" s="21">
        <v>29864.666666666668</v>
      </c>
      <c r="J99" s="36">
        <v>0</v>
      </c>
      <c r="K99" s="17">
        <v>1.65</v>
      </c>
      <c r="L99" s="21">
        <v>344459.6875</v>
      </c>
      <c r="M99" s="21">
        <v>33339.3125</v>
      </c>
      <c r="N99" s="21">
        <f t="shared" si="18"/>
        <v>377799</v>
      </c>
      <c r="O99" s="37">
        <f t="shared" si="19"/>
        <v>1917.7614213197969</v>
      </c>
      <c r="P99" s="37">
        <f t="shared" si="34"/>
        <v>2400.6516979319881</v>
      </c>
      <c r="Q99" s="37">
        <f t="shared" si="35"/>
        <v>79.885033841928376</v>
      </c>
      <c r="R99" s="38">
        <v>35197.872262262492</v>
      </c>
      <c r="S99" s="39">
        <f t="shared" si="20"/>
        <v>178.66940234651011</v>
      </c>
      <c r="T99" s="40">
        <f t="shared" si="30"/>
        <v>87.327571320414862</v>
      </c>
      <c r="U99" s="38">
        <v>0</v>
      </c>
      <c r="V99" s="39">
        <f t="shared" si="21"/>
        <v>0</v>
      </c>
      <c r="W99" s="41">
        <f t="shared" si="31"/>
        <v>87.327571320414862</v>
      </c>
      <c r="X99" s="42">
        <v>0</v>
      </c>
      <c r="Y99" s="43">
        <f t="shared" si="22"/>
        <v>0</v>
      </c>
      <c r="Z99" s="44">
        <f t="shared" si="23"/>
        <v>0</v>
      </c>
      <c r="AA99" s="45">
        <f t="shared" si="24"/>
        <v>0</v>
      </c>
      <c r="AB99" s="46">
        <f t="shared" si="32"/>
        <v>87.327571320414862</v>
      </c>
      <c r="AC99" s="38">
        <f t="shared" si="25"/>
        <v>35197.872262262492</v>
      </c>
      <c r="AD99" s="39">
        <f t="shared" si="26"/>
        <v>178.66940234651011</v>
      </c>
      <c r="AE99" s="41">
        <f t="shared" si="33"/>
        <v>87.327571320414862</v>
      </c>
      <c r="AF99" s="33"/>
      <c r="AG99" s="47">
        <v>0</v>
      </c>
      <c r="AH99" s="33"/>
      <c r="AI99" s="38">
        <v>136011.37449396215</v>
      </c>
      <c r="AJ99" s="39">
        <f t="shared" si="27"/>
        <v>79.885033841928376</v>
      </c>
      <c r="AK99" s="39">
        <v>0</v>
      </c>
      <c r="AL99" s="48">
        <f t="shared" si="28"/>
        <v>0</v>
      </c>
      <c r="AM99" s="49">
        <f t="shared" si="29"/>
        <v>136011.37449396215</v>
      </c>
      <c r="AO99" s="50">
        <v>1113.7624129091009</v>
      </c>
      <c r="AQ99" s="50">
        <v>20876.344696969696</v>
      </c>
      <c r="AS99" s="51">
        <v>-72226.350000000006</v>
      </c>
      <c r="AT99" s="52">
        <v>-91028.800000000003</v>
      </c>
      <c r="AU99" s="52">
        <v>-46625.922485000003</v>
      </c>
      <c r="AV99" s="52">
        <v>-488.65817299999998</v>
      </c>
      <c r="AW99" s="52">
        <v>-12540</v>
      </c>
      <c r="AX99" s="53">
        <v>-17960.767831000001</v>
      </c>
    </row>
    <row r="100" spans="1:50">
      <c r="A100" s="2">
        <v>443</v>
      </c>
      <c r="B100" s="3">
        <v>6113</v>
      </c>
      <c r="C100" s="35"/>
      <c r="D100" s="4" t="s">
        <v>343</v>
      </c>
      <c r="E100" s="21">
        <v>4816</v>
      </c>
      <c r="F100" s="21">
        <v>11762807.333333334</v>
      </c>
      <c r="G100" s="15">
        <v>1.6900000000000002</v>
      </c>
      <c r="H100" s="21">
        <v>6960241.0256410269</v>
      </c>
      <c r="I100" s="21">
        <v>598456.33333333337</v>
      </c>
      <c r="J100" s="36">
        <v>0</v>
      </c>
      <c r="K100" s="17">
        <v>1.65</v>
      </c>
      <c r="L100" s="21">
        <v>11484397.69230769</v>
      </c>
      <c r="M100" s="21">
        <v>732866.03749999998</v>
      </c>
      <c r="N100" s="21">
        <f t="shared" si="18"/>
        <v>12217263.72980769</v>
      </c>
      <c r="O100" s="37">
        <f t="shared" si="19"/>
        <v>2536.807252867045</v>
      </c>
      <c r="P100" s="37">
        <f t="shared" si="34"/>
        <v>2400.6516979319881</v>
      </c>
      <c r="Q100" s="37">
        <f t="shared" si="35"/>
        <v>105.67160804927872</v>
      </c>
      <c r="R100" s="38">
        <v>-242618.30644987931</v>
      </c>
      <c r="S100" s="39">
        <f t="shared" si="20"/>
        <v>-50.37755532597162</v>
      </c>
      <c r="T100" s="40">
        <f t="shared" si="30"/>
        <v>103.57311307104558</v>
      </c>
      <c r="U100" s="38">
        <v>0</v>
      </c>
      <c r="V100" s="39">
        <f t="shared" si="21"/>
        <v>0</v>
      </c>
      <c r="W100" s="41">
        <f t="shared" si="31"/>
        <v>103.57311307104558</v>
      </c>
      <c r="X100" s="42">
        <v>0</v>
      </c>
      <c r="Y100" s="43">
        <f t="shared" si="22"/>
        <v>0</v>
      </c>
      <c r="Z100" s="44">
        <f t="shared" si="23"/>
        <v>0</v>
      </c>
      <c r="AA100" s="45">
        <f t="shared" si="24"/>
        <v>0</v>
      </c>
      <c r="AB100" s="46">
        <f t="shared" si="32"/>
        <v>103.57311307104558</v>
      </c>
      <c r="AC100" s="38">
        <f t="shared" si="25"/>
        <v>-242618.30644987931</v>
      </c>
      <c r="AD100" s="39">
        <f t="shared" si="26"/>
        <v>-50.37755532597162</v>
      </c>
      <c r="AE100" s="41">
        <f t="shared" si="33"/>
        <v>103.57311307104558</v>
      </c>
      <c r="AF100" s="33"/>
      <c r="AG100" s="47">
        <v>0</v>
      </c>
      <c r="AH100" s="33"/>
      <c r="AI100" s="38">
        <v>0</v>
      </c>
      <c r="AJ100" s="39">
        <f t="shared" si="27"/>
        <v>105.67160804927872</v>
      </c>
      <c r="AK100" s="39">
        <v>0</v>
      </c>
      <c r="AL100" s="48">
        <f t="shared" si="28"/>
        <v>0</v>
      </c>
      <c r="AM100" s="49">
        <f t="shared" si="29"/>
        <v>0</v>
      </c>
      <c r="AO100" s="50">
        <v>94743.620170232054</v>
      </c>
      <c r="AQ100" s="50">
        <v>696024.10256410262</v>
      </c>
      <c r="AS100" s="51">
        <v>-1918936.6</v>
      </c>
      <c r="AT100" s="52">
        <v>-2132294.65</v>
      </c>
      <c r="AU100" s="52">
        <v>-1092183.8037680001</v>
      </c>
      <c r="AV100" s="52">
        <v>-11446.519748000001</v>
      </c>
      <c r="AW100" s="52">
        <v>-277456</v>
      </c>
      <c r="AX100" s="53">
        <v>-420720.03476100002</v>
      </c>
    </row>
    <row r="101" spans="1:50">
      <c r="A101" s="2">
        <v>444</v>
      </c>
      <c r="B101" s="3">
        <v>6114</v>
      </c>
      <c r="C101" s="35"/>
      <c r="D101" s="4" t="s">
        <v>344</v>
      </c>
      <c r="E101" s="21">
        <v>1793.6666666666667</v>
      </c>
      <c r="F101" s="21">
        <v>3803869.3333333335</v>
      </c>
      <c r="G101" s="15">
        <v>1.84</v>
      </c>
      <c r="H101" s="21">
        <v>2067320.2898550723</v>
      </c>
      <c r="I101" s="21">
        <v>288532</v>
      </c>
      <c r="J101" s="36">
        <v>0</v>
      </c>
      <c r="K101" s="17">
        <v>1.65</v>
      </c>
      <c r="L101" s="21">
        <v>3411078.4782608696</v>
      </c>
      <c r="M101" s="21">
        <v>321502.41333333333</v>
      </c>
      <c r="N101" s="21">
        <f t="shared" si="18"/>
        <v>3732580.8915942032</v>
      </c>
      <c r="O101" s="37">
        <f t="shared" si="19"/>
        <v>2080.9780105524269</v>
      </c>
      <c r="P101" s="37">
        <f t="shared" si="34"/>
        <v>2400.6516979319881</v>
      </c>
      <c r="Q101" s="37">
        <f t="shared" si="35"/>
        <v>86.683878896095578</v>
      </c>
      <c r="R101" s="38">
        <v>212153.57378736045</v>
      </c>
      <c r="S101" s="39">
        <f t="shared" si="20"/>
        <v>118.27926433043697</v>
      </c>
      <c r="T101" s="40">
        <f t="shared" si="30"/>
        <v>91.610843704540187</v>
      </c>
      <c r="U101" s="38">
        <v>0</v>
      </c>
      <c r="V101" s="39">
        <f t="shared" si="21"/>
        <v>0</v>
      </c>
      <c r="W101" s="41">
        <f t="shared" si="31"/>
        <v>91.610843704540187</v>
      </c>
      <c r="X101" s="42">
        <v>0</v>
      </c>
      <c r="Y101" s="43">
        <f t="shared" si="22"/>
        <v>0</v>
      </c>
      <c r="Z101" s="44">
        <f t="shared" si="23"/>
        <v>0</v>
      </c>
      <c r="AA101" s="45">
        <f t="shared" si="24"/>
        <v>0</v>
      </c>
      <c r="AB101" s="46">
        <f t="shared" si="32"/>
        <v>91.610843704540187</v>
      </c>
      <c r="AC101" s="38">
        <f t="shared" si="25"/>
        <v>212153.57378736045</v>
      </c>
      <c r="AD101" s="39">
        <f t="shared" si="26"/>
        <v>118.27926433043697</v>
      </c>
      <c r="AE101" s="41">
        <f t="shared" si="33"/>
        <v>91.610843704540187</v>
      </c>
      <c r="AF101" s="33"/>
      <c r="AG101" s="47">
        <v>0</v>
      </c>
      <c r="AH101" s="33"/>
      <c r="AI101" s="38">
        <v>20585.863563978277</v>
      </c>
      <c r="AJ101" s="39">
        <f t="shared" si="27"/>
        <v>86.683878896095578</v>
      </c>
      <c r="AK101" s="39">
        <v>0</v>
      </c>
      <c r="AL101" s="48">
        <f t="shared" si="28"/>
        <v>0</v>
      </c>
      <c r="AM101" s="49">
        <f t="shared" si="29"/>
        <v>20585.863563978277</v>
      </c>
      <c r="AO101" s="50">
        <v>22208.567207123186</v>
      </c>
      <c r="AQ101" s="50">
        <v>206732.02898550723</v>
      </c>
      <c r="AS101" s="51">
        <v>-659614.6</v>
      </c>
      <c r="AT101" s="52">
        <v>-801053.65</v>
      </c>
      <c r="AU101" s="52">
        <v>-410308.11786699999</v>
      </c>
      <c r="AV101" s="52">
        <v>-4300.1919250000001</v>
      </c>
      <c r="AW101" s="52">
        <v>-168294</v>
      </c>
      <c r="AX101" s="53">
        <v>-158054.75691600001</v>
      </c>
    </row>
    <row r="102" spans="1:50">
      <c r="A102" s="2">
        <v>445</v>
      </c>
      <c r="B102" s="3">
        <v>6115</v>
      </c>
      <c r="C102" s="35"/>
      <c r="D102" s="4" t="s">
        <v>345</v>
      </c>
      <c r="E102" s="21">
        <v>1171</v>
      </c>
      <c r="F102" s="21">
        <v>1964444</v>
      </c>
      <c r="G102" s="15">
        <v>2.2000000000000002</v>
      </c>
      <c r="H102" s="21">
        <v>892929.09090909082</v>
      </c>
      <c r="I102" s="21">
        <v>124846.66666666667</v>
      </c>
      <c r="J102" s="36">
        <v>0</v>
      </c>
      <c r="K102" s="17">
        <v>1.65</v>
      </c>
      <c r="L102" s="21">
        <v>1473333</v>
      </c>
      <c r="M102" s="21">
        <v>134241.22916666666</v>
      </c>
      <c r="N102" s="21">
        <f t="shared" si="18"/>
        <v>1607574.2291666667</v>
      </c>
      <c r="O102" s="37">
        <f t="shared" si="19"/>
        <v>1372.8217157699971</v>
      </c>
      <c r="P102" s="37">
        <f t="shared" si="34"/>
        <v>2400.6516979319881</v>
      </c>
      <c r="Q102" s="37">
        <f t="shared" si="35"/>
        <v>57.185376660537528</v>
      </c>
      <c r="R102" s="38">
        <v>445327.89637132501</v>
      </c>
      <c r="S102" s="39">
        <f t="shared" si="20"/>
        <v>380.29709339993599</v>
      </c>
      <c r="T102" s="40">
        <f t="shared" si="30"/>
        <v>73.026787296138622</v>
      </c>
      <c r="U102" s="38">
        <v>364698</v>
      </c>
      <c r="V102" s="39">
        <f t="shared" si="21"/>
        <v>311.44150298889838</v>
      </c>
      <c r="W102" s="41">
        <f t="shared" si="31"/>
        <v>85.999993832396498</v>
      </c>
      <c r="X102" s="42">
        <v>0</v>
      </c>
      <c r="Y102" s="43">
        <f t="shared" si="22"/>
        <v>0</v>
      </c>
      <c r="Z102" s="44">
        <f t="shared" si="23"/>
        <v>364698</v>
      </c>
      <c r="AA102" s="45">
        <f t="shared" si="24"/>
        <v>311.44150298889838</v>
      </c>
      <c r="AB102" s="46">
        <f t="shared" si="32"/>
        <v>85.999993832396498</v>
      </c>
      <c r="AC102" s="38">
        <f t="shared" si="25"/>
        <v>810025.89637132501</v>
      </c>
      <c r="AD102" s="39">
        <f t="shared" si="26"/>
        <v>691.73859638883437</v>
      </c>
      <c r="AE102" s="41">
        <f t="shared" si="33"/>
        <v>85.999993832396498</v>
      </c>
      <c r="AF102" s="33"/>
      <c r="AG102" s="47">
        <v>0</v>
      </c>
      <c r="AH102" s="33"/>
      <c r="AI102" s="38">
        <v>319430.63084816828</v>
      </c>
      <c r="AJ102" s="39">
        <f t="shared" si="27"/>
        <v>57.185376660537528</v>
      </c>
      <c r="AK102" s="39">
        <v>0</v>
      </c>
      <c r="AL102" s="48">
        <f t="shared" si="28"/>
        <v>0</v>
      </c>
      <c r="AM102" s="49">
        <f t="shared" si="29"/>
        <v>319430.63084816828</v>
      </c>
      <c r="AO102" s="50">
        <v>13443.540171187233</v>
      </c>
      <c r="AQ102" s="50">
        <v>89292.909090909074</v>
      </c>
      <c r="AS102" s="51">
        <v>-433988.2</v>
      </c>
      <c r="AT102" s="52">
        <v>-529299.30000000005</v>
      </c>
      <c r="AU102" s="52">
        <v>-271112.68098499998</v>
      </c>
      <c r="AV102" s="52">
        <v>-2841.3685009999999</v>
      </c>
      <c r="AW102" s="52">
        <v>-80035</v>
      </c>
      <c r="AX102" s="53">
        <v>-104435.29392700001</v>
      </c>
    </row>
    <row r="103" spans="1:50">
      <c r="A103" s="2">
        <v>446</v>
      </c>
      <c r="B103" s="3">
        <v>6116</v>
      </c>
      <c r="C103" s="35"/>
      <c r="D103" s="4" t="s">
        <v>346</v>
      </c>
      <c r="E103" s="21">
        <v>4255.333333333333</v>
      </c>
      <c r="F103" s="21">
        <v>7720999</v>
      </c>
      <c r="G103" s="15">
        <v>1.9400000000000002</v>
      </c>
      <c r="H103" s="21">
        <v>3979896.3917525769</v>
      </c>
      <c r="I103" s="21">
        <v>592280.66666666663</v>
      </c>
      <c r="J103" s="36">
        <v>0</v>
      </c>
      <c r="K103" s="17">
        <v>1.65</v>
      </c>
      <c r="L103" s="21">
        <v>6566829.0463917525</v>
      </c>
      <c r="M103" s="21">
        <v>565781.52916666667</v>
      </c>
      <c r="N103" s="21">
        <f t="shared" si="18"/>
        <v>7132610.5755584193</v>
      </c>
      <c r="O103" s="37">
        <f t="shared" si="19"/>
        <v>1676.1578980632351</v>
      </c>
      <c r="P103" s="37">
        <f t="shared" si="34"/>
        <v>2400.6516979319881</v>
      </c>
      <c r="Q103" s="37">
        <f t="shared" si="35"/>
        <v>69.820953181469037</v>
      </c>
      <c r="R103" s="38">
        <v>1140696.1680586857</v>
      </c>
      <c r="S103" s="39">
        <f t="shared" si="20"/>
        <v>268.06270595143798</v>
      </c>
      <c r="T103" s="40">
        <f t="shared" si="30"/>
        <v>80.987200504325472</v>
      </c>
      <c r="U103" s="38">
        <v>512086</v>
      </c>
      <c r="V103" s="39">
        <f t="shared" si="21"/>
        <v>120.33980886730379</v>
      </c>
      <c r="W103" s="41">
        <f t="shared" si="31"/>
        <v>85.999998028054947</v>
      </c>
      <c r="X103" s="42">
        <v>0</v>
      </c>
      <c r="Y103" s="43">
        <f t="shared" si="22"/>
        <v>0</v>
      </c>
      <c r="Z103" s="44">
        <f t="shared" si="23"/>
        <v>512086</v>
      </c>
      <c r="AA103" s="45">
        <f t="shared" si="24"/>
        <v>120.33980886730379</v>
      </c>
      <c r="AB103" s="46">
        <f t="shared" si="32"/>
        <v>85.999998028054947</v>
      </c>
      <c r="AC103" s="38">
        <f t="shared" si="25"/>
        <v>1652782.1680586857</v>
      </c>
      <c r="AD103" s="39">
        <f t="shared" si="26"/>
        <v>388.40251481874179</v>
      </c>
      <c r="AE103" s="41">
        <f t="shared" si="33"/>
        <v>85.999998028054918</v>
      </c>
      <c r="AF103" s="33"/>
      <c r="AG103" s="47">
        <v>0</v>
      </c>
      <c r="AH103" s="33"/>
      <c r="AI103" s="38">
        <v>0</v>
      </c>
      <c r="AJ103" s="39">
        <f t="shared" si="27"/>
        <v>69.820953181469037</v>
      </c>
      <c r="AK103" s="39">
        <v>0</v>
      </c>
      <c r="AL103" s="48">
        <f t="shared" si="28"/>
        <v>0</v>
      </c>
      <c r="AM103" s="49">
        <f t="shared" si="29"/>
        <v>0</v>
      </c>
      <c r="AO103" s="50">
        <v>54221.91937579323</v>
      </c>
      <c r="AQ103" s="50">
        <v>397989.63917525782</v>
      </c>
      <c r="AS103" s="51">
        <v>-1559513.1</v>
      </c>
      <c r="AT103" s="52">
        <v>-1886294.8</v>
      </c>
      <c r="AU103" s="52">
        <v>-966180.09129600006</v>
      </c>
      <c r="AV103" s="52">
        <v>-10125.950831</v>
      </c>
      <c r="AW103" s="52">
        <v>-290311</v>
      </c>
      <c r="AX103" s="53">
        <v>-372182.154866</v>
      </c>
    </row>
    <row r="104" spans="1:50">
      <c r="A104" s="2">
        <v>447</v>
      </c>
      <c r="B104" s="3">
        <v>6117</v>
      </c>
      <c r="C104" s="35">
        <v>371</v>
      </c>
      <c r="D104" s="4" t="s">
        <v>347</v>
      </c>
      <c r="E104" s="21">
        <v>420.66666666666669</v>
      </c>
      <c r="F104" s="21">
        <v>914827.66666666663</v>
      </c>
      <c r="G104" s="15">
        <v>2.166666666666667</v>
      </c>
      <c r="H104" s="21">
        <v>422795.46176046174</v>
      </c>
      <c r="I104" s="21">
        <v>88338.333333333328</v>
      </c>
      <c r="J104" s="36">
        <v>0</v>
      </c>
      <c r="K104" s="17">
        <v>1.65</v>
      </c>
      <c r="L104" s="21">
        <v>697612.51190476178</v>
      </c>
      <c r="M104" s="21">
        <v>73492.487500000003</v>
      </c>
      <c r="N104" s="21">
        <f t="shared" si="18"/>
        <v>771104.99940476182</v>
      </c>
      <c r="O104" s="37">
        <f t="shared" si="19"/>
        <v>1833.0546737038712</v>
      </c>
      <c r="P104" s="37">
        <f t="shared" si="34"/>
        <v>2400.6516979319881</v>
      </c>
      <c r="Q104" s="37">
        <f t="shared" si="35"/>
        <v>76.356544153528546</v>
      </c>
      <c r="R104" s="38">
        <v>88344.584831025335</v>
      </c>
      <c r="S104" s="39">
        <f t="shared" si="20"/>
        <v>210.01089896440254</v>
      </c>
      <c r="T104" s="40">
        <f t="shared" si="30"/>
        <v>85.104622816722951</v>
      </c>
      <c r="U104" s="38">
        <v>9042</v>
      </c>
      <c r="V104" s="39">
        <f t="shared" si="21"/>
        <v>21.494453248811411</v>
      </c>
      <c r="W104" s="41">
        <f t="shared" si="31"/>
        <v>85.999981908894767</v>
      </c>
      <c r="X104" s="42">
        <v>0</v>
      </c>
      <c r="Y104" s="43">
        <f t="shared" si="22"/>
        <v>0</v>
      </c>
      <c r="Z104" s="44">
        <f t="shared" si="23"/>
        <v>9042</v>
      </c>
      <c r="AA104" s="45">
        <f t="shared" si="24"/>
        <v>21.494453248811411</v>
      </c>
      <c r="AB104" s="46">
        <f t="shared" si="32"/>
        <v>85.999981908894767</v>
      </c>
      <c r="AC104" s="38">
        <f t="shared" si="25"/>
        <v>97386.584831025335</v>
      </c>
      <c r="AD104" s="39">
        <f t="shared" si="26"/>
        <v>231.50535221321394</v>
      </c>
      <c r="AE104" s="41">
        <f t="shared" si="33"/>
        <v>85.999981908894767</v>
      </c>
      <c r="AF104" s="33"/>
      <c r="AG104" s="47">
        <v>0</v>
      </c>
      <c r="AH104" s="33"/>
      <c r="AI104" s="38">
        <v>50949.845002511662</v>
      </c>
      <c r="AJ104" s="39">
        <f t="shared" si="27"/>
        <v>76.356544153528546</v>
      </c>
      <c r="AK104" s="39">
        <v>0</v>
      </c>
      <c r="AL104" s="48">
        <f t="shared" si="28"/>
        <v>0</v>
      </c>
      <c r="AM104" s="49">
        <f t="shared" si="29"/>
        <v>50949.845002511662</v>
      </c>
      <c r="AO104" s="50">
        <v>6442.9155598550233</v>
      </c>
      <c r="AQ104" s="50">
        <v>42279.546176046177</v>
      </c>
      <c r="AS104" s="51">
        <v>-125097.85</v>
      </c>
      <c r="AT104" s="52">
        <v>-182501.7</v>
      </c>
      <c r="AU104" s="52">
        <v>-93479.288493999993</v>
      </c>
      <c r="AV104" s="52">
        <v>-979.70004500000005</v>
      </c>
      <c r="AW104" s="52">
        <v>-36846</v>
      </c>
      <c r="AX104" s="53">
        <v>-36009.149164000002</v>
      </c>
    </row>
    <row r="105" spans="1:50">
      <c r="A105" s="2">
        <v>448</v>
      </c>
      <c r="B105" s="3">
        <v>6118</v>
      </c>
      <c r="C105" s="35"/>
      <c r="D105" s="4" t="s">
        <v>348</v>
      </c>
      <c r="E105" s="21">
        <v>904.33333333333337</v>
      </c>
      <c r="F105" s="21">
        <v>2447869.6666666665</v>
      </c>
      <c r="G105" s="15">
        <v>1.8566666666666667</v>
      </c>
      <c r="H105" s="21">
        <v>1315445.2317045892</v>
      </c>
      <c r="I105" s="21">
        <v>134651</v>
      </c>
      <c r="J105" s="36">
        <v>0</v>
      </c>
      <c r="K105" s="17">
        <v>1.65</v>
      </c>
      <c r="L105" s="21">
        <v>2170484.6323125721</v>
      </c>
      <c r="M105" s="21">
        <v>146621.55416666667</v>
      </c>
      <c r="N105" s="21">
        <f t="shared" si="18"/>
        <v>2317106.1864792388</v>
      </c>
      <c r="O105" s="37">
        <f t="shared" si="19"/>
        <v>2562.2257867444587</v>
      </c>
      <c r="P105" s="37">
        <f t="shared" si="34"/>
        <v>2400.6516979319881</v>
      </c>
      <c r="Q105" s="37">
        <f t="shared" si="35"/>
        <v>106.73042611519432</v>
      </c>
      <c r="R105" s="38">
        <v>-54063.228696949271</v>
      </c>
      <c r="S105" s="39">
        <f t="shared" si="20"/>
        <v>-59.782412860614748</v>
      </c>
      <c r="T105" s="40">
        <f t="shared" si="30"/>
        <v>104.24016845257241</v>
      </c>
      <c r="U105" s="38">
        <v>0</v>
      </c>
      <c r="V105" s="39">
        <f t="shared" si="21"/>
        <v>0</v>
      </c>
      <c r="W105" s="41">
        <f t="shared" si="31"/>
        <v>104.24016845257241</v>
      </c>
      <c r="X105" s="42">
        <v>0</v>
      </c>
      <c r="Y105" s="43">
        <f t="shared" si="22"/>
        <v>0</v>
      </c>
      <c r="Z105" s="44">
        <f t="shared" si="23"/>
        <v>0</v>
      </c>
      <c r="AA105" s="45">
        <f t="shared" si="24"/>
        <v>0</v>
      </c>
      <c r="AB105" s="46">
        <f t="shared" si="32"/>
        <v>104.24016845257241</v>
      </c>
      <c r="AC105" s="38">
        <f t="shared" si="25"/>
        <v>-54063.228696949271</v>
      </c>
      <c r="AD105" s="39">
        <f t="shared" si="26"/>
        <v>-59.782412860614748</v>
      </c>
      <c r="AE105" s="41">
        <f t="shared" si="33"/>
        <v>104.24016845257241</v>
      </c>
      <c r="AF105" s="33"/>
      <c r="AG105" s="47">
        <v>0</v>
      </c>
      <c r="AH105" s="33"/>
      <c r="AI105" s="38">
        <v>113349.19954126081</v>
      </c>
      <c r="AJ105" s="39">
        <f t="shared" si="27"/>
        <v>106.73042611519432</v>
      </c>
      <c r="AK105" s="39">
        <v>0</v>
      </c>
      <c r="AL105" s="48">
        <f t="shared" si="28"/>
        <v>0</v>
      </c>
      <c r="AM105" s="49">
        <f t="shared" si="29"/>
        <v>113349.19954126081</v>
      </c>
      <c r="AO105" s="50">
        <v>11264.043285988182</v>
      </c>
      <c r="AQ105" s="50">
        <v>131544.52317045894</v>
      </c>
      <c r="AS105" s="51">
        <v>-326787.5</v>
      </c>
      <c r="AT105" s="52">
        <v>-397418.5</v>
      </c>
      <c r="AU105" s="52">
        <v>-203561.95426299999</v>
      </c>
      <c r="AV105" s="52">
        <v>-2133.4100739999999</v>
      </c>
      <c r="AW105" s="52">
        <v>-68551</v>
      </c>
      <c r="AX105" s="53">
        <v>-78414.083945999999</v>
      </c>
    </row>
    <row r="106" spans="1:50">
      <c r="A106" s="2">
        <v>491</v>
      </c>
      <c r="B106" s="3">
        <v>5401</v>
      </c>
      <c r="C106" s="35"/>
      <c r="D106" s="4" t="s">
        <v>295</v>
      </c>
      <c r="E106" s="21">
        <v>591.66666666666663</v>
      </c>
      <c r="F106" s="21">
        <v>1101677.6666666667</v>
      </c>
      <c r="G106" s="15">
        <v>2</v>
      </c>
      <c r="H106" s="21">
        <v>550838.83333333337</v>
      </c>
      <c r="I106" s="21">
        <v>114923.33333333333</v>
      </c>
      <c r="J106" s="36">
        <v>0</v>
      </c>
      <c r="K106" s="17">
        <v>1.65</v>
      </c>
      <c r="L106" s="21">
        <v>908884.07499999984</v>
      </c>
      <c r="M106" s="21">
        <v>94803.191666666666</v>
      </c>
      <c r="N106" s="21">
        <f t="shared" si="18"/>
        <v>1003687.2666666665</v>
      </c>
      <c r="O106" s="37">
        <f t="shared" si="19"/>
        <v>1696.3728450704223</v>
      </c>
      <c r="P106" s="37">
        <f t="shared" si="34"/>
        <v>2400.6516979319881</v>
      </c>
      <c r="Q106" s="37">
        <f t="shared" si="35"/>
        <v>70.663013986233068</v>
      </c>
      <c r="R106" s="38">
        <v>154178.37887227733</v>
      </c>
      <c r="S106" s="39">
        <f t="shared" si="20"/>
        <v>260.58317555877858</v>
      </c>
      <c r="T106" s="40">
        <f t="shared" si="30"/>
        <v>81.51769881132681</v>
      </c>
      <c r="U106" s="38">
        <v>63666</v>
      </c>
      <c r="V106" s="39">
        <f t="shared" si="21"/>
        <v>107.60450704225353</v>
      </c>
      <c r="W106" s="41">
        <f t="shared" si="31"/>
        <v>86.000002809651434</v>
      </c>
      <c r="X106" s="42">
        <v>0</v>
      </c>
      <c r="Y106" s="43">
        <f t="shared" si="22"/>
        <v>0</v>
      </c>
      <c r="Z106" s="44">
        <f t="shared" si="23"/>
        <v>63666</v>
      </c>
      <c r="AA106" s="45">
        <f t="shared" si="24"/>
        <v>107.60450704225353</v>
      </c>
      <c r="AB106" s="46">
        <f t="shared" si="32"/>
        <v>86.000002809651434</v>
      </c>
      <c r="AC106" s="38">
        <f t="shared" si="25"/>
        <v>217844.37887227733</v>
      </c>
      <c r="AD106" s="39">
        <f t="shared" si="26"/>
        <v>368.18768260103212</v>
      </c>
      <c r="AE106" s="41">
        <f t="shared" si="33"/>
        <v>86.000002809651434</v>
      </c>
      <c r="AF106" s="33"/>
      <c r="AG106" s="47">
        <v>0</v>
      </c>
      <c r="AH106" s="33"/>
      <c r="AI106" s="38">
        <v>70070.87581665373</v>
      </c>
      <c r="AJ106" s="39">
        <f t="shared" si="27"/>
        <v>70.663013986233068</v>
      </c>
      <c r="AK106" s="39">
        <v>0</v>
      </c>
      <c r="AL106" s="48">
        <f t="shared" si="28"/>
        <v>0</v>
      </c>
      <c r="AM106" s="49">
        <f t="shared" si="29"/>
        <v>70070.87581665373</v>
      </c>
      <c r="AO106" s="50">
        <v>5022.830078738104</v>
      </c>
      <c r="AQ106" s="50">
        <v>55083.883333333331</v>
      </c>
      <c r="AS106" s="51">
        <v>-176727.15</v>
      </c>
      <c r="AT106" s="52">
        <v>-256212.85</v>
      </c>
      <c r="AU106" s="52">
        <v>-131234.913531</v>
      </c>
      <c r="AV106" s="52">
        <v>-1375.3939809999999</v>
      </c>
      <c r="AW106" s="52">
        <v>-49994</v>
      </c>
      <c r="AX106" s="53">
        <v>-50552.990432999999</v>
      </c>
    </row>
    <row r="107" spans="1:50">
      <c r="A107" s="2">
        <v>492</v>
      </c>
      <c r="B107" s="3">
        <v>5402</v>
      </c>
      <c r="C107" s="35"/>
      <c r="D107" s="4" t="s">
        <v>296</v>
      </c>
      <c r="E107" s="21">
        <v>1243</v>
      </c>
      <c r="F107" s="21">
        <v>2467971.6666666665</v>
      </c>
      <c r="G107" s="15">
        <v>1.5966666666666667</v>
      </c>
      <c r="H107" s="21">
        <v>1545583.9162557528</v>
      </c>
      <c r="I107" s="21">
        <v>245333.33333333334</v>
      </c>
      <c r="J107" s="36">
        <v>0</v>
      </c>
      <c r="K107" s="17">
        <v>1.65</v>
      </c>
      <c r="L107" s="21">
        <v>2550213.4618219924</v>
      </c>
      <c r="M107" s="21">
        <v>252956.9604166667</v>
      </c>
      <c r="N107" s="21">
        <f t="shared" si="18"/>
        <v>2803170.4222386591</v>
      </c>
      <c r="O107" s="37">
        <f t="shared" si="19"/>
        <v>2255.1652632652126</v>
      </c>
      <c r="P107" s="37">
        <f t="shared" si="34"/>
        <v>2400.6516979319881</v>
      </c>
      <c r="Q107" s="37">
        <f t="shared" si="35"/>
        <v>93.939710838015245</v>
      </c>
      <c r="R107" s="38">
        <v>66910.666167595788</v>
      </c>
      <c r="S107" s="39">
        <f t="shared" si="20"/>
        <v>53.829980826706183</v>
      </c>
      <c r="T107" s="40">
        <f t="shared" si="30"/>
        <v>96.182017827949565</v>
      </c>
      <c r="U107" s="38">
        <v>0</v>
      </c>
      <c r="V107" s="39">
        <f t="shared" si="21"/>
        <v>0</v>
      </c>
      <c r="W107" s="41">
        <f t="shared" si="31"/>
        <v>96.182017827949565</v>
      </c>
      <c r="X107" s="42">
        <v>0</v>
      </c>
      <c r="Y107" s="43">
        <f t="shared" si="22"/>
        <v>0</v>
      </c>
      <c r="Z107" s="44">
        <f t="shared" si="23"/>
        <v>0</v>
      </c>
      <c r="AA107" s="45">
        <f t="shared" si="24"/>
        <v>0</v>
      </c>
      <c r="AB107" s="46">
        <f t="shared" si="32"/>
        <v>96.182017827949565</v>
      </c>
      <c r="AC107" s="38">
        <f t="shared" si="25"/>
        <v>66910.666167595788</v>
      </c>
      <c r="AD107" s="39">
        <f t="shared" si="26"/>
        <v>53.829980826706183</v>
      </c>
      <c r="AE107" s="41">
        <f t="shared" si="33"/>
        <v>96.182017827949565</v>
      </c>
      <c r="AF107" s="33"/>
      <c r="AG107" s="47">
        <v>0</v>
      </c>
      <c r="AH107" s="33"/>
      <c r="AI107" s="38">
        <v>0</v>
      </c>
      <c r="AJ107" s="39">
        <f t="shared" si="27"/>
        <v>93.939710838015245</v>
      </c>
      <c r="AK107" s="39">
        <v>0</v>
      </c>
      <c r="AL107" s="48">
        <f t="shared" si="28"/>
        <v>0</v>
      </c>
      <c r="AM107" s="49">
        <f t="shared" si="29"/>
        <v>0</v>
      </c>
      <c r="AO107" s="50">
        <v>11161.398353117818</v>
      </c>
      <c r="AQ107" s="50">
        <v>154558.39162557528</v>
      </c>
      <c r="AS107" s="51">
        <v>-504414.15</v>
      </c>
      <c r="AT107" s="52">
        <v>-567487</v>
      </c>
      <c r="AU107" s="52">
        <v>-290672.82407600002</v>
      </c>
      <c r="AV107" s="52">
        <v>-3046.3665639999999</v>
      </c>
      <c r="AW107" s="52">
        <v>-100333</v>
      </c>
      <c r="AX107" s="53">
        <v>-111970.055066</v>
      </c>
    </row>
    <row r="108" spans="1:50">
      <c r="A108" s="2">
        <v>493</v>
      </c>
      <c r="B108" s="3">
        <v>5403</v>
      </c>
      <c r="C108" s="35"/>
      <c r="D108" s="4" t="s">
        <v>297</v>
      </c>
      <c r="E108" s="21">
        <v>495.66666666666669</v>
      </c>
      <c r="F108" s="21">
        <v>911845.33333333337</v>
      </c>
      <c r="G108" s="15">
        <v>1.9466666666666665</v>
      </c>
      <c r="H108" s="21">
        <v>468873.91124871001</v>
      </c>
      <c r="I108" s="21">
        <v>105253</v>
      </c>
      <c r="J108" s="36">
        <v>0</v>
      </c>
      <c r="K108" s="17">
        <v>1.65</v>
      </c>
      <c r="L108" s="21">
        <v>773641.95356037153</v>
      </c>
      <c r="M108" s="21">
        <v>86485.400000000009</v>
      </c>
      <c r="N108" s="21">
        <f t="shared" si="18"/>
        <v>860127.35356037156</v>
      </c>
      <c r="O108" s="37">
        <f t="shared" si="19"/>
        <v>1735.2939211036412</v>
      </c>
      <c r="P108" s="37">
        <f t="shared" si="34"/>
        <v>2400.6516979319881</v>
      </c>
      <c r="Q108" s="37">
        <f t="shared" si="35"/>
        <v>72.284285246314113</v>
      </c>
      <c r="R108" s="38">
        <v>122024.39841106236</v>
      </c>
      <c r="S108" s="39">
        <f t="shared" si="20"/>
        <v>246.18237742648759</v>
      </c>
      <c r="T108" s="40">
        <f t="shared" si="30"/>
        <v>82.539099705177861</v>
      </c>
      <c r="U108" s="38">
        <v>41182</v>
      </c>
      <c r="V108" s="39">
        <f t="shared" si="21"/>
        <v>83.084061869535972</v>
      </c>
      <c r="W108" s="41">
        <f t="shared" si="31"/>
        <v>85.99999584188555</v>
      </c>
      <c r="X108" s="42">
        <v>0</v>
      </c>
      <c r="Y108" s="43">
        <f t="shared" si="22"/>
        <v>0</v>
      </c>
      <c r="Z108" s="44">
        <f t="shared" si="23"/>
        <v>41182</v>
      </c>
      <c r="AA108" s="45">
        <f t="shared" si="24"/>
        <v>83.084061869535972</v>
      </c>
      <c r="AB108" s="46">
        <f t="shared" si="32"/>
        <v>85.99999584188555</v>
      </c>
      <c r="AC108" s="38">
        <f t="shared" si="25"/>
        <v>163206.39841106237</v>
      </c>
      <c r="AD108" s="39">
        <f t="shared" si="26"/>
        <v>329.26643929602358</v>
      </c>
      <c r="AE108" s="41">
        <f t="shared" si="33"/>
        <v>85.99999584188555</v>
      </c>
      <c r="AF108" s="33"/>
      <c r="AG108" s="47">
        <v>0</v>
      </c>
      <c r="AH108" s="33"/>
      <c r="AI108" s="38">
        <v>59212.054958503199</v>
      </c>
      <c r="AJ108" s="39">
        <f t="shared" si="27"/>
        <v>72.284285246314113</v>
      </c>
      <c r="AK108" s="39">
        <v>0</v>
      </c>
      <c r="AL108" s="48">
        <f t="shared" si="28"/>
        <v>0</v>
      </c>
      <c r="AM108" s="49">
        <f t="shared" si="29"/>
        <v>59212.054958503199</v>
      </c>
      <c r="AO108" s="50">
        <v>5224.769868821093</v>
      </c>
      <c r="AQ108" s="50">
        <v>46887.391124870999</v>
      </c>
      <c r="AS108" s="51">
        <v>-197607.05</v>
      </c>
      <c r="AT108" s="52">
        <v>-222465.55</v>
      </c>
      <c r="AU108" s="52">
        <v>-113949.20568299999</v>
      </c>
      <c r="AV108" s="52">
        <v>-1194.232902</v>
      </c>
      <c r="AW108" s="52">
        <v>-47055</v>
      </c>
      <c r="AX108" s="53">
        <v>-43894.364309999997</v>
      </c>
    </row>
    <row r="109" spans="1:50">
      <c r="A109" s="2">
        <v>494</v>
      </c>
      <c r="B109" s="3">
        <v>5404</v>
      </c>
      <c r="C109" s="35"/>
      <c r="D109" s="4" t="s">
        <v>298</v>
      </c>
      <c r="E109" s="21">
        <v>725</v>
      </c>
      <c r="F109" s="21">
        <v>1517770.3333333333</v>
      </c>
      <c r="G109" s="15">
        <v>1.59</v>
      </c>
      <c r="H109" s="21">
        <v>954572.53668763104</v>
      </c>
      <c r="I109" s="21">
        <v>145756.33333333334</v>
      </c>
      <c r="J109" s="36">
        <v>0</v>
      </c>
      <c r="K109" s="17">
        <v>1.65</v>
      </c>
      <c r="L109" s="21">
        <v>1575044.6855345909</v>
      </c>
      <c r="M109" s="21">
        <v>155912.71249999999</v>
      </c>
      <c r="N109" s="21">
        <f t="shared" si="18"/>
        <v>1730957.3980345908</v>
      </c>
      <c r="O109" s="37">
        <f t="shared" si="19"/>
        <v>2387.5274455649528</v>
      </c>
      <c r="P109" s="37">
        <f t="shared" si="34"/>
        <v>2400.6516979319881</v>
      </c>
      <c r="Q109" s="37">
        <f t="shared" si="35"/>
        <v>99.453304601482131</v>
      </c>
      <c r="R109" s="38">
        <v>3520.5806974567517</v>
      </c>
      <c r="S109" s="39">
        <f t="shared" si="20"/>
        <v>4.8559733758024164</v>
      </c>
      <c r="T109" s="40">
        <f t="shared" si="30"/>
        <v>99.655581898933718</v>
      </c>
      <c r="U109" s="38">
        <v>0</v>
      </c>
      <c r="V109" s="39">
        <f t="shared" si="21"/>
        <v>0</v>
      </c>
      <c r="W109" s="41">
        <f t="shared" si="31"/>
        <v>99.655581898933718</v>
      </c>
      <c r="X109" s="42">
        <v>0</v>
      </c>
      <c r="Y109" s="43">
        <f t="shared" si="22"/>
        <v>0</v>
      </c>
      <c r="Z109" s="44">
        <f t="shared" si="23"/>
        <v>0</v>
      </c>
      <c r="AA109" s="45">
        <f t="shared" si="24"/>
        <v>0</v>
      </c>
      <c r="AB109" s="46">
        <f t="shared" si="32"/>
        <v>99.655581898933718</v>
      </c>
      <c r="AC109" s="38">
        <f t="shared" si="25"/>
        <v>3520.5806974567517</v>
      </c>
      <c r="AD109" s="39">
        <f t="shared" si="26"/>
        <v>4.8559733758024164</v>
      </c>
      <c r="AE109" s="41">
        <f t="shared" si="33"/>
        <v>99.655581898933718</v>
      </c>
      <c r="AF109" s="33"/>
      <c r="AG109" s="47">
        <v>0</v>
      </c>
      <c r="AH109" s="33"/>
      <c r="AI109" s="38">
        <v>59491.130029219814</v>
      </c>
      <c r="AJ109" s="39">
        <f t="shared" si="27"/>
        <v>99.453304601482131</v>
      </c>
      <c r="AK109" s="39">
        <v>0</v>
      </c>
      <c r="AL109" s="48">
        <f t="shared" si="28"/>
        <v>0</v>
      </c>
      <c r="AM109" s="49">
        <f t="shared" si="29"/>
        <v>59491.130029219814</v>
      </c>
      <c r="AO109" s="50">
        <v>6113.7587823136701</v>
      </c>
      <c r="AQ109" s="50">
        <v>95457.253668763093</v>
      </c>
      <c r="AS109" s="51">
        <v>-257193.55</v>
      </c>
      <c r="AT109" s="52">
        <v>-323707.34999999998</v>
      </c>
      <c r="AU109" s="52">
        <v>-165806.32922700001</v>
      </c>
      <c r="AV109" s="52">
        <v>-1737.716138</v>
      </c>
      <c r="AW109" s="52">
        <v>-37415</v>
      </c>
      <c r="AX109" s="53">
        <v>-63870.242678000002</v>
      </c>
    </row>
    <row r="110" spans="1:50">
      <c r="A110" s="2">
        <v>495</v>
      </c>
      <c r="B110" s="3">
        <v>5405</v>
      </c>
      <c r="C110" s="35"/>
      <c r="D110" s="4" t="s">
        <v>299</v>
      </c>
      <c r="E110" s="21">
        <v>778.66666666666663</v>
      </c>
      <c r="F110" s="21">
        <v>1289743.6666666667</v>
      </c>
      <c r="G110" s="15">
        <v>1.49</v>
      </c>
      <c r="H110" s="21">
        <v>865599.77628635347</v>
      </c>
      <c r="I110" s="21">
        <v>216088.66666666666</v>
      </c>
      <c r="J110" s="36">
        <v>0</v>
      </c>
      <c r="K110" s="17">
        <v>1.65</v>
      </c>
      <c r="L110" s="21">
        <v>1428239.6308724831</v>
      </c>
      <c r="M110" s="21">
        <v>187682.59583333335</v>
      </c>
      <c r="N110" s="21">
        <f t="shared" si="18"/>
        <v>1615922.2267058166</v>
      </c>
      <c r="O110" s="37">
        <f t="shared" si="19"/>
        <v>2075.2425856667164</v>
      </c>
      <c r="P110" s="37">
        <f t="shared" si="34"/>
        <v>2400.6516979319881</v>
      </c>
      <c r="Q110" s="37">
        <f t="shared" si="35"/>
        <v>86.444967733320439</v>
      </c>
      <c r="R110" s="38">
        <v>93752.534637706078</v>
      </c>
      <c r="S110" s="39">
        <f t="shared" si="20"/>
        <v>120.40137153814993</v>
      </c>
      <c r="T110" s="40">
        <f t="shared" si="30"/>
        <v>91.460329671991872</v>
      </c>
      <c r="U110" s="38">
        <v>0</v>
      </c>
      <c r="V110" s="39">
        <f t="shared" si="21"/>
        <v>0</v>
      </c>
      <c r="W110" s="41">
        <f t="shared" si="31"/>
        <v>91.460329671991872</v>
      </c>
      <c r="X110" s="42">
        <v>0</v>
      </c>
      <c r="Y110" s="43">
        <f t="shared" si="22"/>
        <v>0</v>
      </c>
      <c r="Z110" s="44">
        <f t="shared" si="23"/>
        <v>0</v>
      </c>
      <c r="AA110" s="45">
        <f t="shared" si="24"/>
        <v>0</v>
      </c>
      <c r="AB110" s="46">
        <f t="shared" si="32"/>
        <v>91.460329671991872</v>
      </c>
      <c r="AC110" s="38">
        <f t="shared" si="25"/>
        <v>93752.534637706078</v>
      </c>
      <c r="AD110" s="39">
        <f t="shared" si="26"/>
        <v>120.40137153814993</v>
      </c>
      <c r="AE110" s="41">
        <f t="shared" si="33"/>
        <v>91.460329671991872</v>
      </c>
      <c r="AF110" s="33"/>
      <c r="AG110" s="47">
        <v>0</v>
      </c>
      <c r="AH110" s="33"/>
      <c r="AI110" s="38">
        <v>156188.14866552252</v>
      </c>
      <c r="AJ110" s="39">
        <f t="shared" si="27"/>
        <v>86.444967733320439</v>
      </c>
      <c r="AK110" s="39">
        <v>0</v>
      </c>
      <c r="AL110" s="48">
        <f t="shared" si="28"/>
        <v>0</v>
      </c>
      <c r="AM110" s="49">
        <f t="shared" si="29"/>
        <v>156188.14866552252</v>
      </c>
      <c r="AO110" s="50">
        <v>8034.3922045526469</v>
      </c>
      <c r="AQ110" s="50">
        <v>86559.977628635344</v>
      </c>
      <c r="AS110" s="51">
        <v>-268189.84999999998</v>
      </c>
      <c r="AT110" s="52">
        <v>-351238.05</v>
      </c>
      <c r="AU110" s="52">
        <v>-179907.82773399999</v>
      </c>
      <c r="AV110" s="52">
        <v>-1885.5054399999999</v>
      </c>
      <c r="AW110" s="52">
        <v>-70133</v>
      </c>
      <c r="AX110" s="53">
        <v>-69302.279777999996</v>
      </c>
    </row>
    <row r="111" spans="1:50">
      <c r="A111" s="2">
        <v>496</v>
      </c>
      <c r="B111" s="3">
        <v>5406</v>
      </c>
      <c r="C111" s="35"/>
      <c r="D111" s="4" t="s">
        <v>300</v>
      </c>
      <c r="E111" s="21">
        <v>3203.6666666666665</v>
      </c>
      <c r="F111" s="21">
        <v>6283844.666666667</v>
      </c>
      <c r="G111" s="15">
        <v>1.6666666666666667</v>
      </c>
      <c r="H111" s="21">
        <v>3771141.5092097446</v>
      </c>
      <c r="I111" s="21">
        <v>670183</v>
      </c>
      <c r="J111" s="36">
        <v>0</v>
      </c>
      <c r="K111" s="17">
        <v>1.65</v>
      </c>
      <c r="L111" s="21">
        <v>6222383.490196079</v>
      </c>
      <c r="M111" s="21">
        <v>679665.9375</v>
      </c>
      <c r="N111" s="21">
        <f t="shared" si="18"/>
        <v>6902049.427696079</v>
      </c>
      <c r="O111" s="37">
        <f t="shared" si="19"/>
        <v>2154.4218377992133</v>
      </c>
      <c r="P111" s="37">
        <f t="shared" si="34"/>
        <v>2400.6516979319881</v>
      </c>
      <c r="Q111" s="37">
        <f t="shared" si="35"/>
        <v>89.743207632123955</v>
      </c>
      <c r="R111" s="38">
        <v>291870.20624078327</v>
      </c>
      <c r="S111" s="39">
        <f t="shared" si="20"/>
        <v>91.105048249125986</v>
      </c>
      <c r="T111" s="40">
        <f t="shared" si="30"/>
        <v>93.538220808238066</v>
      </c>
      <c r="U111" s="38">
        <v>0</v>
      </c>
      <c r="V111" s="39">
        <f t="shared" si="21"/>
        <v>0</v>
      </c>
      <c r="W111" s="41">
        <f t="shared" si="31"/>
        <v>93.538220808238066</v>
      </c>
      <c r="X111" s="42">
        <v>0</v>
      </c>
      <c r="Y111" s="43">
        <f t="shared" si="22"/>
        <v>0</v>
      </c>
      <c r="Z111" s="44">
        <f t="shared" si="23"/>
        <v>0</v>
      </c>
      <c r="AA111" s="45">
        <f t="shared" si="24"/>
        <v>0</v>
      </c>
      <c r="AB111" s="46">
        <f t="shared" si="32"/>
        <v>93.538220808238066</v>
      </c>
      <c r="AC111" s="38">
        <f t="shared" si="25"/>
        <v>291870.20624078327</v>
      </c>
      <c r="AD111" s="39">
        <f t="shared" si="26"/>
        <v>91.105048249125986</v>
      </c>
      <c r="AE111" s="41">
        <f t="shared" si="33"/>
        <v>93.538220808238066</v>
      </c>
      <c r="AF111" s="33"/>
      <c r="AG111" s="47">
        <v>0</v>
      </c>
      <c r="AH111" s="33"/>
      <c r="AI111" s="38">
        <v>117858.50347185408</v>
      </c>
      <c r="AJ111" s="39">
        <f t="shared" si="27"/>
        <v>89.743207632123955</v>
      </c>
      <c r="AK111" s="39">
        <v>0</v>
      </c>
      <c r="AL111" s="48">
        <f t="shared" si="28"/>
        <v>0</v>
      </c>
      <c r="AM111" s="49">
        <f t="shared" si="29"/>
        <v>117858.50347185408</v>
      </c>
      <c r="AO111" s="50">
        <v>32066.212806989923</v>
      </c>
      <c r="AQ111" s="50">
        <v>377114.1509209745</v>
      </c>
      <c r="AS111" s="51">
        <v>-1332974</v>
      </c>
      <c r="AT111" s="52">
        <v>-1447580.3</v>
      </c>
      <c r="AU111" s="52">
        <v>-741465.88927199994</v>
      </c>
      <c r="AV111" s="52">
        <v>-7770.8568050000003</v>
      </c>
      <c r="AW111" s="52">
        <v>-319837</v>
      </c>
      <c r="AX111" s="53">
        <v>-285620.01526900003</v>
      </c>
    </row>
    <row r="112" spans="1:50">
      <c r="A112" s="2">
        <v>497</v>
      </c>
      <c r="B112" s="3">
        <v>5407</v>
      </c>
      <c r="C112" s="35"/>
      <c r="D112" s="4" t="s">
        <v>301</v>
      </c>
      <c r="E112" s="21">
        <v>533.33333333333337</v>
      </c>
      <c r="F112" s="21">
        <v>1038632.3333333334</v>
      </c>
      <c r="G112" s="15">
        <v>1.49</v>
      </c>
      <c r="H112" s="21">
        <v>697068.68008948537</v>
      </c>
      <c r="I112" s="21">
        <v>140762.33333333334</v>
      </c>
      <c r="J112" s="36">
        <v>0</v>
      </c>
      <c r="K112" s="17">
        <v>1.65</v>
      </c>
      <c r="L112" s="21">
        <v>1150163.3221476509</v>
      </c>
      <c r="M112" s="21">
        <v>146226.68124999999</v>
      </c>
      <c r="N112" s="21">
        <f t="shared" si="18"/>
        <v>1296390.0033976508</v>
      </c>
      <c r="O112" s="37">
        <f t="shared" si="19"/>
        <v>2430.731256370595</v>
      </c>
      <c r="P112" s="37">
        <f t="shared" si="34"/>
        <v>2400.6516979319881</v>
      </c>
      <c r="Q112" s="37">
        <f t="shared" si="35"/>
        <v>101.25297470118296</v>
      </c>
      <c r="R112" s="38">
        <v>-5935.6995318854633</v>
      </c>
      <c r="S112" s="39">
        <f t="shared" si="20"/>
        <v>-11.129436622285242</v>
      </c>
      <c r="T112" s="40">
        <f t="shared" si="30"/>
        <v>100.78937406174522</v>
      </c>
      <c r="U112" s="38">
        <v>0</v>
      </c>
      <c r="V112" s="39">
        <f t="shared" si="21"/>
        <v>0</v>
      </c>
      <c r="W112" s="41">
        <f t="shared" si="31"/>
        <v>100.78937406174522</v>
      </c>
      <c r="X112" s="42">
        <v>0</v>
      </c>
      <c r="Y112" s="43">
        <f t="shared" si="22"/>
        <v>0</v>
      </c>
      <c r="Z112" s="44">
        <f t="shared" si="23"/>
        <v>0</v>
      </c>
      <c r="AA112" s="45">
        <f t="shared" si="24"/>
        <v>0</v>
      </c>
      <c r="AB112" s="46">
        <f t="shared" si="32"/>
        <v>100.78937406174522</v>
      </c>
      <c r="AC112" s="38">
        <f t="shared" si="25"/>
        <v>-5935.6995318854633</v>
      </c>
      <c r="AD112" s="39">
        <f t="shared" si="26"/>
        <v>-11.129436622285242</v>
      </c>
      <c r="AE112" s="41">
        <f t="shared" si="33"/>
        <v>100.78937406174522</v>
      </c>
      <c r="AF112" s="33"/>
      <c r="AG112" s="47">
        <v>0</v>
      </c>
      <c r="AH112" s="33"/>
      <c r="AI112" s="38">
        <v>12969.504144779625</v>
      </c>
      <c r="AJ112" s="39">
        <f t="shared" si="27"/>
        <v>101.25297470118296</v>
      </c>
      <c r="AK112" s="39">
        <v>0</v>
      </c>
      <c r="AL112" s="48">
        <f t="shared" si="28"/>
        <v>0</v>
      </c>
      <c r="AM112" s="49">
        <f t="shared" si="29"/>
        <v>12969.504144779625</v>
      </c>
      <c r="AO112" s="50">
        <v>4480.0416316280071</v>
      </c>
      <c r="AQ112" s="50">
        <v>69706.868008948557</v>
      </c>
      <c r="AS112" s="51">
        <v>-177516.3</v>
      </c>
      <c r="AT112" s="52">
        <v>-238451.1</v>
      </c>
      <c r="AU112" s="52">
        <v>-122137.17255800001</v>
      </c>
      <c r="AV112" s="52">
        <v>-1280.0460439999999</v>
      </c>
      <c r="AW112" s="52">
        <v>-63278</v>
      </c>
      <c r="AX112" s="53">
        <v>-47048.450367999998</v>
      </c>
    </row>
    <row r="113" spans="1:50">
      <c r="A113" s="2">
        <v>498</v>
      </c>
      <c r="B113" s="3">
        <v>5408</v>
      </c>
      <c r="C113" s="35"/>
      <c r="D113" s="4" t="s">
        <v>302</v>
      </c>
      <c r="E113" s="21">
        <v>1323.3333333333333</v>
      </c>
      <c r="F113" s="21">
        <v>2409202.6666666665</v>
      </c>
      <c r="G113" s="15">
        <v>1.75</v>
      </c>
      <c r="H113" s="21">
        <v>1376687.2380952381</v>
      </c>
      <c r="I113" s="21">
        <v>279865.66666666669</v>
      </c>
      <c r="J113" s="36">
        <v>0</v>
      </c>
      <c r="K113" s="17">
        <v>1.65</v>
      </c>
      <c r="L113" s="21">
        <v>2271533.942857143</v>
      </c>
      <c r="M113" s="21">
        <v>283283.02916666667</v>
      </c>
      <c r="N113" s="21">
        <f t="shared" si="18"/>
        <v>2554816.9720238098</v>
      </c>
      <c r="O113" s="37">
        <f t="shared" si="19"/>
        <v>1930.5921702950704</v>
      </c>
      <c r="P113" s="37">
        <f t="shared" si="34"/>
        <v>2400.6516979319881</v>
      </c>
      <c r="Q113" s="37">
        <f t="shared" si="35"/>
        <v>80.419503252310832</v>
      </c>
      <c r="R113" s="38">
        <v>230156.81338195529</v>
      </c>
      <c r="S113" s="39">
        <f t="shared" si="20"/>
        <v>173.92202522565893</v>
      </c>
      <c r="T113" s="40">
        <f t="shared" si="30"/>
        <v>87.664287048955813</v>
      </c>
      <c r="U113" s="38">
        <v>0</v>
      </c>
      <c r="V113" s="39">
        <f t="shared" si="21"/>
        <v>0</v>
      </c>
      <c r="W113" s="41">
        <f t="shared" si="31"/>
        <v>87.664287048955813</v>
      </c>
      <c r="X113" s="42">
        <v>0</v>
      </c>
      <c r="Y113" s="43">
        <f t="shared" si="22"/>
        <v>0</v>
      </c>
      <c r="Z113" s="44">
        <f t="shared" si="23"/>
        <v>0</v>
      </c>
      <c r="AA113" s="45">
        <f t="shared" si="24"/>
        <v>0</v>
      </c>
      <c r="AB113" s="46">
        <f t="shared" si="32"/>
        <v>87.664287048955813</v>
      </c>
      <c r="AC113" s="38">
        <f t="shared" si="25"/>
        <v>230156.81338195529</v>
      </c>
      <c r="AD113" s="39">
        <f t="shared" si="26"/>
        <v>173.92202522565893</v>
      </c>
      <c r="AE113" s="41">
        <f t="shared" si="33"/>
        <v>87.664287048955813</v>
      </c>
      <c r="AF113" s="33"/>
      <c r="AG113" s="47">
        <v>0</v>
      </c>
      <c r="AH113" s="33"/>
      <c r="AI113" s="38">
        <v>6175.4496742844422</v>
      </c>
      <c r="AJ113" s="39">
        <f t="shared" si="27"/>
        <v>80.419503252310832</v>
      </c>
      <c r="AK113" s="39">
        <v>0</v>
      </c>
      <c r="AL113" s="48">
        <f t="shared" si="28"/>
        <v>0</v>
      </c>
      <c r="AM113" s="49">
        <f t="shared" si="29"/>
        <v>6175.4496742844422</v>
      </c>
      <c r="AO113" s="50">
        <v>17809.450104670992</v>
      </c>
      <c r="AQ113" s="50">
        <v>137668.7238095238</v>
      </c>
      <c r="AS113" s="51">
        <v>-469339</v>
      </c>
      <c r="AT113" s="52">
        <v>-590577.25</v>
      </c>
      <c r="AU113" s="52">
        <v>-302499.88734100002</v>
      </c>
      <c r="AV113" s="52">
        <v>-3170.3188810000001</v>
      </c>
      <c r="AW113" s="52">
        <v>-110088</v>
      </c>
      <c r="AX113" s="53">
        <v>-116525.95715</v>
      </c>
    </row>
    <row r="114" spans="1:50">
      <c r="A114" s="2">
        <v>499</v>
      </c>
      <c r="B114" s="3">
        <v>5409</v>
      </c>
      <c r="C114" s="35"/>
      <c r="D114" s="4" t="s">
        <v>303</v>
      </c>
      <c r="E114" s="21">
        <v>584.66666666666663</v>
      </c>
      <c r="F114" s="21">
        <v>1567081</v>
      </c>
      <c r="G114" s="15">
        <v>1.86</v>
      </c>
      <c r="H114" s="21">
        <v>844877.98941798939</v>
      </c>
      <c r="I114" s="21">
        <v>85026.666666666672</v>
      </c>
      <c r="J114" s="36">
        <v>0</v>
      </c>
      <c r="K114" s="17">
        <v>1.65</v>
      </c>
      <c r="L114" s="21">
        <v>1394048.6825396826</v>
      </c>
      <c r="M114" s="21">
        <v>87851.862500000003</v>
      </c>
      <c r="N114" s="21">
        <f t="shared" si="18"/>
        <v>1481900.5450396826</v>
      </c>
      <c r="O114" s="37">
        <f t="shared" si="19"/>
        <v>2534.6075456779067</v>
      </c>
      <c r="P114" s="37">
        <f t="shared" si="34"/>
        <v>2400.6516979319881</v>
      </c>
      <c r="Q114" s="37">
        <f t="shared" si="35"/>
        <v>105.57997846423591</v>
      </c>
      <c r="R114" s="38">
        <v>-28978.222023382423</v>
      </c>
      <c r="S114" s="39">
        <f t="shared" si="20"/>
        <v>-49.563663665990461</v>
      </c>
      <c r="T114" s="40">
        <f t="shared" si="30"/>
        <v>103.51538643246859</v>
      </c>
      <c r="U114" s="38">
        <v>0</v>
      </c>
      <c r="V114" s="39">
        <f t="shared" si="21"/>
        <v>0</v>
      </c>
      <c r="W114" s="41">
        <f t="shared" si="31"/>
        <v>103.51538643246859</v>
      </c>
      <c r="X114" s="42">
        <v>0</v>
      </c>
      <c r="Y114" s="43">
        <f t="shared" si="22"/>
        <v>0</v>
      </c>
      <c r="Z114" s="44">
        <f t="shared" si="23"/>
        <v>0</v>
      </c>
      <c r="AA114" s="45">
        <f t="shared" si="24"/>
        <v>0</v>
      </c>
      <c r="AB114" s="46">
        <f t="shared" si="32"/>
        <v>103.51538643246859</v>
      </c>
      <c r="AC114" s="38">
        <f t="shared" si="25"/>
        <v>-28978.222023382423</v>
      </c>
      <c r="AD114" s="39">
        <f t="shared" si="26"/>
        <v>-49.563663665990461</v>
      </c>
      <c r="AE114" s="41">
        <f t="shared" si="33"/>
        <v>103.51538643246859</v>
      </c>
      <c r="AF114" s="33"/>
      <c r="AG114" s="47">
        <v>0</v>
      </c>
      <c r="AH114" s="33"/>
      <c r="AI114" s="38">
        <v>95788.388805641778</v>
      </c>
      <c r="AJ114" s="39">
        <f t="shared" si="27"/>
        <v>105.57997846423591</v>
      </c>
      <c r="AK114" s="39">
        <v>0</v>
      </c>
      <c r="AL114" s="48">
        <f t="shared" si="28"/>
        <v>0</v>
      </c>
      <c r="AM114" s="49">
        <f t="shared" si="29"/>
        <v>95788.388805641778</v>
      </c>
      <c r="AO114" s="50">
        <v>4415.407289782871</v>
      </c>
      <c r="AQ114" s="50">
        <v>84487.798941798945</v>
      </c>
      <c r="AS114" s="51">
        <v>-193675.85</v>
      </c>
      <c r="AT114" s="52">
        <v>-257544.95</v>
      </c>
      <c r="AU114" s="52">
        <v>-131917.24410400001</v>
      </c>
      <c r="AV114" s="52">
        <v>-1382.5450760000001</v>
      </c>
      <c r="AW114" s="52">
        <v>-50110</v>
      </c>
      <c r="AX114" s="53">
        <v>-50815.830936999999</v>
      </c>
    </row>
    <row r="115" spans="1:50">
      <c r="A115" s="2">
        <v>500</v>
      </c>
      <c r="B115" s="3">
        <v>5410</v>
      </c>
      <c r="C115" s="35"/>
      <c r="D115" s="4" t="s">
        <v>304</v>
      </c>
      <c r="E115" s="21">
        <v>444</v>
      </c>
      <c r="F115" s="21">
        <v>507111.66666666669</v>
      </c>
      <c r="G115" s="15">
        <v>1.2</v>
      </c>
      <c r="H115" s="21">
        <v>422593.05555555556</v>
      </c>
      <c r="I115" s="21">
        <v>48788.333333333336</v>
      </c>
      <c r="J115" s="36">
        <v>0</v>
      </c>
      <c r="K115" s="17">
        <v>1.65</v>
      </c>
      <c r="L115" s="21">
        <v>697278.54166666663</v>
      </c>
      <c r="M115" s="21">
        <v>59803.869999999995</v>
      </c>
      <c r="N115" s="21">
        <f t="shared" si="18"/>
        <v>757082.41166666662</v>
      </c>
      <c r="O115" s="37">
        <f t="shared" si="19"/>
        <v>1705.1405668168168</v>
      </c>
      <c r="P115" s="37">
        <f t="shared" si="34"/>
        <v>2400.6516979319881</v>
      </c>
      <c r="Q115" s="37">
        <f t="shared" si="35"/>
        <v>71.028236552836432</v>
      </c>
      <c r="R115" s="38">
        <v>114258.56861960002</v>
      </c>
      <c r="S115" s="39">
        <f t="shared" si="20"/>
        <v>257.33911851261263</v>
      </c>
      <c r="T115" s="40">
        <f t="shared" si="30"/>
        <v>81.747789028286917</v>
      </c>
      <c r="U115" s="38">
        <v>45324</v>
      </c>
      <c r="V115" s="39">
        <f t="shared" si="21"/>
        <v>102.08108108108108</v>
      </c>
      <c r="W115" s="41">
        <f t="shared" si="31"/>
        <v>86.000012754411685</v>
      </c>
      <c r="X115" s="42">
        <v>48.711537209347533</v>
      </c>
      <c r="Y115" s="43">
        <f t="shared" si="22"/>
        <v>-22078.017124764676</v>
      </c>
      <c r="Z115" s="44">
        <f t="shared" si="23"/>
        <v>23245.982875235324</v>
      </c>
      <c r="AA115" s="45">
        <f t="shared" si="24"/>
        <v>52.355817286566044</v>
      </c>
      <c r="AB115" s="46">
        <f t="shared" si="32"/>
        <v>83.928689211835717</v>
      </c>
      <c r="AC115" s="38">
        <f t="shared" si="25"/>
        <v>137504.55149483535</v>
      </c>
      <c r="AD115" s="39">
        <f t="shared" si="26"/>
        <v>309.69493579917867</v>
      </c>
      <c r="AE115" s="41">
        <f t="shared" si="33"/>
        <v>83.928689211835717</v>
      </c>
      <c r="AF115" s="33"/>
      <c r="AG115" s="47">
        <v>0</v>
      </c>
      <c r="AH115" s="33"/>
      <c r="AI115" s="38">
        <v>83348.839687486499</v>
      </c>
      <c r="AJ115" s="39">
        <f t="shared" si="27"/>
        <v>71.028236552836432</v>
      </c>
      <c r="AK115" s="39">
        <v>0</v>
      </c>
      <c r="AL115" s="48">
        <f t="shared" si="28"/>
        <v>0</v>
      </c>
      <c r="AM115" s="49">
        <f t="shared" si="29"/>
        <v>83348.839687486499</v>
      </c>
      <c r="AO115" s="50">
        <v>2848.3686966469368</v>
      </c>
      <c r="AQ115" s="50">
        <v>42259.305555555555</v>
      </c>
      <c r="AS115" s="51">
        <v>-157271.79999999999</v>
      </c>
      <c r="AT115" s="52">
        <v>-195823</v>
      </c>
      <c r="AU115" s="52">
        <v>-100302.594224</v>
      </c>
      <c r="AV115" s="52">
        <v>-1051.2109969999999</v>
      </c>
      <c r="AW115" s="52">
        <v>-17051</v>
      </c>
      <c r="AX115" s="53">
        <v>-38637.554213000003</v>
      </c>
    </row>
    <row r="116" spans="1:50">
      <c r="A116" s="2">
        <v>501</v>
      </c>
      <c r="B116" s="3">
        <v>5411</v>
      </c>
      <c r="C116" s="35"/>
      <c r="D116" s="4" t="s">
        <v>305</v>
      </c>
      <c r="E116" s="21">
        <v>447.66666666666669</v>
      </c>
      <c r="F116" s="21">
        <v>737455.66666666663</v>
      </c>
      <c r="G116" s="15">
        <v>1.6600000000000001</v>
      </c>
      <c r="H116" s="21">
        <v>443098.52550663869</v>
      </c>
      <c r="I116" s="21">
        <v>88843.666666666672</v>
      </c>
      <c r="J116" s="36">
        <v>0</v>
      </c>
      <c r="K116" s="17">
        <v>1.65</v>
      </c>
      <c r="L116" s="21">
        <v>731112.56708595378</v>
      </c>
      <c r="M116" s="21">
        <v>110481.69583333335</v>
      </c>
      <c r="N116" s="21">
        <f t="shared" si="18"/>
        <v>841594.26291928708</v>
      </c>
      <c r="O116" s="37">
        <f t="shared" si="19"/>
        <v>1879.9574004153844</v>
      </c>
      <c r="P116" s="37">
        <f t="shared" si="34"/>
        <v>2400.6516979319881</v>
      </c>
      <c r="Q116" s="37">
        <f t="shared" si="35"/>
        <v>78.310293910393185</v>
      </c>
      <c r="R116" s="38">
        <v>86246.067792991584</v>
      </c>
      <c r="S116" s="39">
        <f t="shared" si="20"/>
        <v>192.65689008114276</v>
      </c>
      <c r="T116" s="40">
        <f t="shared" si="30"/>
        <v>86.335485163547673</v>
      </c>
      <c r="U116" s="38">
        <v>0</v>
      </c>
      <c r="V116" s="39">
        <f t="shared" si="21"/>
        <v>0</v>
      </c>
      <c r="W116" s="41">
        <f t="shared" si="31"/>
        <v>86.335485163547673</v>
      </c>
      <c r="X116" s="42">
        <v>0</v>
      </c>
      <c r="Y116" s="43">
        <f t="shared" si="22"/>
        <v>0</v>
      </c>
      <c r="Z116" s="44">
        <f t="shared" si="23"/>
        <v>0</v>
      </c>
      <c r="AA116" s="45">
        <f t="shared" si="24"/>
        <v>0</v>
      </c>
      <c r="AB116" s="46">
        <f t="shared" si="32"/>
        <v>86.335485163547673</v>
      </c>
      <c r="AC116" s="38">
        <f t="shared" si="25"/>
        <v>86246.067792991584</v>
      </c>
      <c r="AD116" s="39">
        <f t="shared" si="26"/>
        <v>192.65689008114276</v>
      </c>
      <c r="AE116" s="41">
        <f t="shared" si="33"/>
        <v>86.335485163547673</v>
      </c>
      <c r="AF116" s="33"/>
      <c r="AG116" s="47">
        <v>0</v>
      </c>
      <c r="AH116" s="33"/>
      <c r="AI116" s="38">
        <v>2659.8157122816565</v>
      </c>
      <c r="AJ116" s="39">
        <f t="shared" si="27"/>
        <v>78.310293910393185</v>
      </c>
      <c r="AK116" s="39">
        <v>0</v>
      </c>
      <c r="AL116" s="48">
        <f t="shared" si="28"/>
        <v>0</v>
      </c>
      <c r="AM116" s="49">
        <f t="shared" si="29"/>
        <v>2659.8157122816565</v>
      </c>
      <c r="AO116" s="50">
        <v>5279.9140997195846</v>
      </c>
      <c r="AQ116" s="50">
        <v>44309.852550663869</v>
      </c>
      <c r="AS116" s="51">
        <v>-154376.29999999999</v>
      </c>
      <c r="AT116" s="52">
        <v>-199375.3</v>
      </c>
      <c r="AU116" s="52">
        <v>-102122.142418</v>
      </c>
      <c r="AV116" s="52">
        <v>-1070.280585</v>
      </c>
      <c r="AW116" s="52">
        <v>-39066</v>
      </c>
      <c r="AX116" s="53">
        <v>-39338.462226000003</v>
      </c>
    </row>
    <row r="117" spans="1:50">
      <c r="A117" s="2">
        <v>502</v>
      </c>
      <c r="B117" s="3">
        <v>5412</v>
      </c>
      <c r="C117" s="35"/>
      <c r="D117" s="4" t="s">
        <v>306</v>
      </c>
      <c r="E117" s="21">
        <v>823.66666666666663</v>
      </c>
      <c r="F117" s="21">
        <v>1461642.3333333333</v>
      </c>
      <c r="G117" s="15">
        <v>1.49</v>
      </c>
      <c r="H117" s="21">
        <v>980968.0089485459</v>
      </c>
      <c r="I117" s="21">
        <v>198383</v>
      </c>
      <c r="J117" s="36">
        <v>0</v>
      </c>
      <c r="K117" s="17">
        <v>1.65</v>
      </c>
      <c r="L117" s="21">
        <v>1618597.2147651005</v>
      </c>
      <c r="M117" s="21">
        <v>204621.89166666669</v>
      </c>
      <c r="N117" s="21">
        <f t="shared" si="18"/>
        <v>1823219.1064317671</v>
      </c>
      <c r="O117" s="37">
        <f t="shared" si="19"/>
        <v>2213.5399916209235</v>
      </c>
      <c r="P117" s="37">
        <f t="shared" si="34"/>
        <v>2400.6516979319881</v>
      </c>
      <c r="Q117" s="37">
        <f t="shared" si="35"/>
        <v>92.205795348311057</v>
      </c>
      <c r="R117" s="38">
        <v>57023.539909671781</v>
      </c>
      <c r="S117" s="39">
        <f t="shared" si="20"/>
        <v>69.231331335093216</v>
      </c>
      <c r="T117" s="40">
        <f t="shared" si="30"/>
        <v>95.089651069435916</v>
      </c>
      <c r="U117" s="38">
        <v>0</v>
      </c>
      <c r="V117" s="39">
        <f t="shared" si="21"/>
        <v>0</v>
      </c>
      <c r="W117" s="41">
        <f t="shared" si="31"/>
        <v>95.089651069435916</v>
      </c>
      <c r="X117" s="42">
        <v>0</v>
      </c>
      <c r="Y117" s="43">
        <f t="shared" si="22"/>
        <v>0</v>
      </c>
      <c r="Z117" s="44">
        <f t="shared" si="23"/>
        <v>0</v>
      </c>
      <c r="AA117" s="45">
        <f t="shared" si="24"/>
        <v>0</v>
      </c>
      <c r="AB117" s="46">
        <f t="shared" si="32"/>
        <v>95.089651069435916</v>
      </c>
      <c r="AC117" s="38">
        <f t="shared" si="25"/>
        <v>57023.539909671781</v>
      </c>
      <c r="AD117" s="39">
        <f t="shared" si="26"/>
        <v>69.231331335093216</v>
      </c>
      <c r="AE117" s="41">
        <f t="shared" si="33"/>
        <v>95.089651069435916</v>
      </c>
      <c r="AF117" s="33"/>
      <c r="AG117" s="47">
        <v>0</v>
      </c>
      <c r="AH117" s="33"/>
      <c r="AI117" s="38">
        <v>0</v>
      </c>
      <c r="AJ117" s="39">
        <f t="shared" si="27"/>
        <v>92.205795348311057</v>
      </c>
      <c r="AK117" s="39">
        <v>0</v>
      </c>
      <c r="AL117" s="48">
        <f t="shared" si="28"/>
        <v>0</v>
      </c>
      <c r="AM117" s="49">
        <f t="shared" si="29"/>
        <v>0</v>
      </c>
      <c r="AO117" s="50">
        <v>6111.0282974922575</v>
      </c>
      <c r="AQ117" s="50">
        <v>98096.80089485459</v>
      </c>
      <c r="AS117" s="51">
        <v>-279008.55</v>
      </c>
      <c r="AT117" s="52">
        <v>-364559.35</v>
      </c>
      <c r="AU117" s="52">
        <v>-186731.13346400001</v>
      </c>
      <c r="AV117" s="52">
        <v>-1957.016392</v>
      </c>
      <c r="AW117" s="52">
        <v>-67008</v>
      </c>
      <c r="AX117" s="53">
        <v>-71930.684827000005</v>
      </c>
    </row>
    <row r="118" spans="1:50">
      <c r="A118" s="2">
        <v>532</v>
      </c>
      <c r="B118" s="3">
        <v>5113</v>
      </c>
      <c r="C118" s="35"/>
      <c r="D118" s="4" t="s">
        <v>90</v>
      </c>
      <c r="E118" s="21">
        <v>160</v>
      </c>
      <c r="F118" s="21">
        <v>252769.66666666666</v>
      </c>
      <c r="G118" s="15">
        <v>1.5</v>
      </c>
      <c r="H118" s="21">
        <v>168513.11111111109</v>
      </c>
      <c r="I118" s="21">
        <v>20703</v>
      </c>
      <c r="J118" s="36">
        <v>0</v>
      </c>
      <c r="K118" s="17">
        <v>1.65</v>
      </c>
      <c r="L118" s="21">
        <v>278046.6333333333</v>
      </c>
      <c r="M118" s="21">
        <v>25121.825000000001</v>
      </c>
      <c r="N118" s="21">
        <f t="shared" si="18"/>
        <v>303168.45833333331</v>
      </c>
      <c r="O118" s="37">
        <f t="shared" si="19"/>
        <v>1894.8028645833333</v>
      </c>
      <c r="P118" s="37">
        <f t="shared" si="34"/>
        <v>2400.6516979319881</v>
      </c>
      <c r="Q118" s="37">
        <f t="shared" si="35"/>
        <v>78.928686998434131</v>
      </c>
      <c r="R118" s="38">
        <v>29946.250934240241</v>
      </c>
      <c r="S118" s="39">
        <f t="shared" si="20"/>
        <v>187.16406833900152</v>
      </c>
      <c r="T118" s="40">
        <f t="shared" si="30"/>
        <v>86.725072809013469</v>
      </c>
      <c r="U118" s="38">
        <v>0</v>
      </c>
      <c r="V118" s="39">
        <f t="shared" si="21"/>
        <v>0</v>
      </c>
      <c r="W118" s="41">
        <f t="shared" si="31"/>
        <v>86.725072809013469</v>
      </c>
      <c r="X118" s="42">
        <v>0</v>
      </c>
      <c r="Y118" s="43">
        <f t="shared" si="22"/>
        <v>0</v>
      </c>
      <c r="Z118" s="44">
        <f t="shared" si="23"/>
        <v>0</v>
      </c>
      <c r="AA118" s="45">
        <f t="shared" si="24"/>
        <v>0</v>
      </c>
      <c r="AB118" s="46">
        <f t="shared" si="32"/>
        <v>86.725072809013469</v>
      </c>
      <c r="AC118" s="38">
        <f t="shared" si="25"/>
        <v>29946.250934240241</v>
      </c>
      <c r="AD118" s="39">
        <f t="shared" si="26"/>
        <v>187.16406833900152</v>
      </c>
      <c r="AE118" s="41">
        <f t="shared" si="33"/>
        <v>86.725072809013469</v>
      </c>
      <c r="AF118" s="33"/>
      <c r="AG118" s="47">
        <v>0</v>
      </c>
      <c r="AH118" s="33"/>
      <c r="AI118" s="38">
        <v>30435.015557701281</v>
      </c>
      <c r="AJ118" s="39">
        <f t="shared" si="27"/>
        <v>78.928686998434131</v>
      </c>
      <c r="AK118" s="39">
        <v>0</v>
      </c>
      <c r="AL118" s="48">
        <f t="shared" si="28"/>
        <v>0</v>
      </c>
      <c r="AM118" s="49">
        <f t="shared" si="29"/>
        <v>30435.015557701281</v>
      </c>
      <c r="AO118" s="50">
        <v>1177.0692843888496</v>
      </c>
      <c r="AQ118" s="50">
        <v>16851.31111111111</v>
      </c>
      <c r="AS118" s="51">
        <v>-39870.75</v>
      </c>
      <c r="AT118" s="52">
        <v>-70158.8</v>
      </c>
      <c r="AU118" s="52">
        <v>-35936.076842000002</v>
      </c>
      <c r="AV118" s="52">
        <v>-376.624348</v>
      </c>
      <c r="AW118" s="52">
        <v>-6109</v>
      </c>
      <c r="AX118" s="53">
        <v>-13842.933255</v>
      </c>
    </row>
    <row r="119" spans="1:50">
      <c r="A119" s="2">
        <v>533</v>
      </c>
      <c r="B119" s="3">
        <v>4225</v>
      </c>
      <c r="C119" s="35"/>
      <c r="D119" s="4" t="s">
        <v>91</v>
      </c>
      <c r="E119" s="21">
        <v>3110.3333333333335</v>
      </c>
      <c r="F119" s="21">
        <v>5793692.666666667</v>
      </c>
      <c r="G119" s="15">
        <v>1.64</v>
      </c>
      <c r="H119" s="21">
        <v>3532739.4308943092</v>
      </c>
      <c r="I119" s="21">
        <v>523318.66666666669</v>
      </c>
      <c r="J119" s="36">
        <v>0</v>
      </c>
      <c r="K119" s="17">
        <v>1.65</v>
      </c>
      <c r="L119" s="21">
        <v>5829020.0609756103</v>
      </c>
      <c r="M119" s="21">
        <v>631075.28958333342</v>
      </c>
      <c r="N119" s="21">
        <f t="shared" si="18"/>
        <v>6460095.350558944</v>
      </c>
      <c r="O119" s="37">
        <f t="shared" si="19"/>
        <v>2076.9784644386273</v>
      </c>
      <c r="P119" s="37">
        <f t="shared" si="34"/>
        <v>2400.6516979319881</v>
      </c>
      <c r="Q119" s="37">
        <f t="shared" si="35"/>
        <v>86.517276380735055</v>
      </c>
      <c r="R119" s="38">
        <v>372490.70947960595</v>
      </c>
      <c r="S119" s="39">
        <f t="shared" si="20"/>
        <v>119.7590963925429</v>
      </c>
      <c r="T119" s="40">
        <f t="shared" si="30"/>
        <v>91.505884119863055</v>
      </c>
      <c r="U119" s="38">
        <v>0</v>
      </c>
      <c r="V119" s="39">
        <f t="shared" si="21"/>
        <v>0</v>
      </c>
      <c r="W119" s="41">
        <f t="shared" si="31"/>
        <v>91.505884119863055</v>
      </c>
      <c r="X119" s="42">
        <v>0</v>
      </c>
      <c r="Y119" s="43">
        <f t="shared" si="22"/>
        <v>0</v>
      </c>
      <c r="Z119" s="44">
        <f t="shared" si="23"/>
        <v>0</v>
      </c>
      <c r="AA119" s="45">
        <f t="shared" si="24"/>
        <v>0</v>
      </c>
      <c r="AB119" s="46">
        <f t="shared" si="32"/>
        <v>91.505884119863055</v>
      </c>
      <c r="AC119" s="38">
        <f t="shared" si="25"/>
        <v>372490.70947960595</v>
      </c>
      <c r="AD119" s="39">
        <f t="shared" si="26"/>
        <v>119.7590963925429</v>
      </c>
      <c r="AE119" s="41">
        <f t="shared" si="33"/>
        <v>91.505884119863055</v>
      </c>
      <c r="AF119" s="33"/>
      <c r="AG119" s="47">
        <v>0</v>
      </c>
      <c r="AH119" s="33"/>
      <c r="AI119" s="38">
        <v>0</v>
      </c>
      <c r="AJ119" s="39">
        <f t="shared" si="27"/>
        <v>86.517276380735055</v>
      </c>
      <c r="AK119" s="39">
        <v>0</v>
      </c>
      <c r="AL119" s="48">
        <f t="shared" si="28"/>
        <v>0</v>
      </c>
      <c r="AM119" s="49">
        <f t="shared" si="29"/>
        <v>0</v>
      </c>
      <c r="AO119" s="50">
        <v>27513.579676556157</v>
      </c>
      <c r="AQ119" s="50">
        <v>353273.94308943092</v>
      </c>
      <c r="AS119" s="51">
        <v>-1162009.6000000001</v>
      </c>
      <c r="AT119" s="52">
        <v>-1408060.45</v>
      </c>
      <c r="AU119" s="52">
        <v>-721223.41560800001</v>
      </c>
      <c r="AV119" s="52">
        <v>-7558.7076470000002</v>
      </c>
      <c r="AW119" s="52">
        <v>-212416</v>
      </c>
      <c r="AX119" s="53">
        <v>-277822.41362499999</v>
      </c>
    </row>
    <row r="120" spans="1:50">
      <c r="A120" s="2">
        <v>534</v>
      </c>
      <c r="B120" s="3">
        <v>2204</v>
      </c>
      <c r="C120" s="35"/>
      <c r="D120" s="4" t="s">
        <v>92</v>
      </c>
      <c r="E120" s="21">
        <v>472.66666666666669</v>
      </c>
      <c r="F120" s="21">
        <v>1013478</v>
      </c>
      <c r="G120" s="15">
        <v>1.8</v>
      </c>
      <c r="H120" s="21">
        <v>563043.33333333337</v>
      </c>
      <c r="I120" s="21">
        <v>79253.666666666672</v>
      </c>
      <c r="J120" s="36">
        <v>0</v>
      </c>
      <c r="K120" s="17">
        <v>1.65</v>
      </c>
      <c r="L120" s="21">
        <v>929021.49999999988</v>
      </c>
      <c r="M120" s="21">
        <v>77958.129166666666</v>
      </c>
      <c r="N120" s="21">
        <f t="shared" si="18"/>
        <v>1006979.6291666665</v>
      </c>
      <c r="O120" s="37">
        <f t="shared" si="19"/>
        <v>2130.4223466149501</v>
      </c>
      <c r="P120" s="37">
        <f t="shared" si="34"/>
        <v>2400.6516979319881</v>
      </c>
      <c r="Q120" s="37">
        <f t="shared" si="35"/>
        <v>88.74350029411498</v>
      </c>
      <c r="R120" s="38">
        <v>47259.510487332052</v>
      </c>
      <c r="S120" s="39">
        <f t="shared" si="20"/>
        <v>99.984859987303352</v>
      </c>
      <c r="T120" s="40">
        <f t="shared" si="30"/>
        <v>92.908405185292423</v>
      </c>
      <c r="U120" s="38">
        <v>0</v>
      </c>
      <c r="V120" s="39">
        <f t="shared" si="21"/>
        <v>0</v>
      </c>
      <c r="W120" s="41">
        <f t="shared" si="31"/>
        <v>92.908405185292423</v>
      </c>
      <c r="X120" s="42">
        <v>0</v>
      </c>
      <c r="Y120" s="43">
        <f t="shared" si="22"/>
        <v>0</v>
      </c>
      <c r="Z120" s="44">
        <f t="shared" si="23"/>
        <v>0</v>
      </c>
      <c r="AA120" s="45">
        <f t="shared" si="24"/>
        <v>0</v>
      </c>
      <c r="AB120" s="46">
        <f t="shared" si="32"/>
        <v>92.908405185292423</v>
      </c>
      <c r="AC120" s="38">
        <f t="shared" si="25"/>
        <v>47259.510487332052</v>
      </c>
      <c r="AD120" s="39">
        <f t="shared" si="26"/>
        <v>99.984859987303352</v>
      </c>
      <c r="AE120" s="41">
        <f t="shared" si="33"/>
        <v>92.908405185292423</v>
      </c>
      <c r="AF120" s="33"/>
      <c r="AG120" s="47">
        <v>0</v>
      </c>
      <c r="AH120" s="33"/>
      <c r="AI120" s="38">
        <v>1749.3526493147124</v>
      </c>
      <c r="AJ120" s="39">
        <f t="shared" si="27"/>
        <v>88.74350029411498</v>
      </c>
      <c r="AK120" s="39">
        <v>0</v>
      </c>
      <c r="AL120" s="48">
        <f t="shared" si="28"/>
        <v>0</v>
      </c>
      <c r="AM120" s="49">
        <f t="shared" si="29"/>
        <v>1749.3526493147124</v>
      </c>
      <c r="AO120" s="50">
        <v>1569.631473195667</v>
      </c>
      <c r="AQ120" s="50">
        <v>56304.333333333336</v>
      </c>
      <c r="AS120" s="51">
        <v>-185824.4</v>
      </c>
      <c r="AT120" s="52">
        <v>-207812.15</v>
      </c>
      <c r="AU120" s="52">
        <v>-106443.56938</v>
      </c>
      <c r="AV120" s="52">
        <v>-1115.5708540000001</v>
      </c>
      <c r="AW120" s="52">
        <v>-50863</v>
      </c>
      <c r="AX120" s="53">
        <v>-41003.118756000003</v>
      </c>
    </row>
    <row r="121" spans="1:50">
      <c r="A121" s="2">
        <v>535</v>
      </c>
      <c r="B121" s="3">
        <v>2205</v>
      </c>
      <c r="C121" s="35"/>
      <c r="D121" s="4" t="s">
        <v>93</v>
      </c>
      <c r="E121" s="21">
        <v>92.666666666666671</v>
      </c>
      <c r="F121" s="21">
        <v>138314.66666666666</v>
      </c>
      <c r="G121" s="15">
        <v>0.89</v>
      </c>
      <c r="H121" s="21">
        <v>155409.73782771535</v>
      </c>
      <c r="I121" s="21">
        <v>31142.666666666668</v>
      </c>
      <c r="J121" s="36">
        <v>0</v>
      </c>
      <c r="K121" s="17">
        <v>1.65</v>
      </c>
      <c r="L121" s="21">
        <v>256426.06741573033</v>
      </c>
      <c r="M121" s="21">
        <v>27641.287500000002</v>
      </c>
      <c r="N121" s="21">
        <f t="shared" si="18"/>
        <v>284067.35491573031</v>
      </c>
      <c r="O121" s="37">
        <f t="shared" si="19"/>
        <v>3065.4750530474494</v>
      </c>
      <c r="P121" s="37">
        <f t="shared" si="34"/>
        <v>2400.6516979319881</v>
      </c>
      <c r="Q121" s="37">
        <f t="shared" si="35"/>
        <v>127.69345322722847</v>
      </c>
      <c r="R121" s="38">
        <v>-22794.576769058847</v>
      </c>
      <c r="S121" s="39">
        <f t="shared" si="20"/>
        <v>-245.98464139272136</v>
      </c>
      <c r="T121" s="40">
        <f t="shared" si="30"/>
        <v>117.4468755331539</v>
      </c>
      <c r="U121" s="38">
        <v>0</v>
      </c>
      <c r="V121" s="39">
        <f t="shared" si="21"/>
        <v>0</v>
      </c>
      <c r="W121" s="41">
        <f t="shared" si="31"/>
        <v>117.4468755331539</v>
      </c>
      <c r="X121" s="42">
        <v>0</v>
      </c>
      <c r="Y121" s="43">
        <f t="shared" si="22"/>
        <v>0</v>
      </c>
      <c r="Z121" s="44">
        <f t="shared" si="23"/>
        <v>0</v>
      </c>
      <c r="AA121" s="45">
        <f t="shared" si="24"/>
        <v>0</v>
      </c>
      <c r="AB121" s="46">
        <f t="shared" si="32"/>
        <v>117.4468755331539</v>
      </c>
      <c r="AC121" s="38">
        <f t="shared" si="25"/>
        <v>-22794.576769058847</v>
      </c>
      <c r="AD121" s="39">
        <f t="shared" si="26"/>
        <v>-245.98464139272136</v>
      </c>
      <c r="AE121" s="41">
        <f t="shared" si="33"/>
        <v>117.4468755331539</v>
      </c>
      <c r="AF121" s="33"/>
      <c r="AG121" s="47">
        <v>0</v>
      </c>
      <c r="AH121" s="33"/>
      <c r="AI121" s="38">
        <v>37822.079223596105</v>
      </c>
      <c r="AJ121" s="39">
        <f t="shared" si="27"/>
        <v>127.69345322722847</v>
      </c>
      <c r="AK121" s="39">
        <v>0</v>
      </c>
      <c r="AL121" s="48">
        <f t="shared" si="28"/>
        <v>0</v>
      </c>
      <c r="AM121" s="49">
        <f t="shared" si="29"/>
        <v>37822.079223596105</v>
      </c>
      <c r="AO121" s="50">
        <v>317.81731400900884</v>
      </c>
      <c r="AQ121" s="50">
        <v>15540.973782771534</v>
      </c>
      <c r="AS121" s="51">
        <v>-24106.95</v>
      </c>
      <c r="AT121" s="52">
        <v>-43072.15</v>
      </c>
      <c r="AU121" s="52">
        <v>-22062.021859</v>
      </c>
      <c r="AV121" s="52">
        <v>-231.21874500000001</v>
      </c>
      <c r="AW121" s="52">
        <v>-3751</v>
      </c>
      <c r="AX121" s="53">
        <v>-8498.5096570000005</v>
      </c>
    </row>
    <row r="122" spans="1:50">
      <c r="A122" s="2">
        <v>536</v>
      </c>
      <c r="B122" s="3">
        <v>2206</v>
      </c>
      <c r="C122" s="35">
        <v>351</v>
      </c>
      <c r="D122" s="4" t="s">
        <v>94</v>
      </c>
      <c r="E122" s="21">
        <v>201.33333333333334</v>
      </c>
      <c r="F122" s="21">
        <v>486988.66666666669</v>
      </c>
      <c r="G122" s="15">
        <v>1.6499999999999997</v>
      </c>
      <c r="H122" s="21">
        <v>295144.6464646465</v>
      </c>
      <c r="I122" s="21">
        <v>27358.666666666668</v>
      </c>
      <c r="J122" s="36">
        <v>0</v>
      </c>
      <c r="K122" s="17">
        <v>1.65</v>
      </c>
      <c r="L122" s="21">
        <v>486988.66666666669</v>
      </c>
      <c r="M122" s="21">
        <v>32708.783333333336</v>
      </c>
      <c r="N122" s="21">
        <f t="shared" si="18"/>
        <v>519697.45</v>
      </c>
      <c r="O122" s="37">
        <f t="shared" si="19"/>
        <v>2581.2787251655627</v>
      </c>
      <c r="P122" s="37">
        <f t="shared" si="34"/>
        <v>2400.6516979319881</v>
      </c>
      <c r="Q122" s="37">
        <f t="shared" si="35"/>
        <v>107.52408303916697</v>
      </c>
      <c r="R122" s="38">
        <v>-13455.509348719888</v>
      </c>
      <c r="S122" s="39">
        <f t="shared" si="20"/>
        <v>-66.832000076423284</v>
      </c>
      <c r="T122" s="40">
        <f t="shared" si="30"/>
        <v>104.74017231467516</v>
      </c>
      <c r="U122" s="38">
        <v>0</v>
      </c>
      <c r="V122" s="39">
        <f t="shared" si="21"/>
        <v>0</v>
      </c>
      <c r="W122" s="41">
        <f t="shared" si="31"/>
        <v>104.74017231467516</v>
      </c>
      <c r="X122" s="42">
        <v>0</v>
      </c>
      <c r="Y122" s="43">
        <f t="shared" si="22"/>
        <v>0</v>
      </c>
      <c r="Z122" s="44">
        <f t="shared" si="23"/>
        <v>0</v>
      </c>
      <c r="AA122" s="45">
        <f t="shared" si="24"/>
        <v>0</v>
      </c>
      <c r="AB122" s="46">
        <f t="shared" si="32"/>
        <v>104.74017231467516</v>
      </c>
      <c r="AC122" s="38">
        <f t="shared" si="25"/>
        <v>-13455.509348719888</v>
      </c>
      <c r="AD122" s="39">
        <f t="shared" si="26"/>
        <v>-66.832000076423284</v>
      </c>
      <c r="AE122" s="41">
        <f t="shared" si="33"/>
        <v>104.74017231467516</v>
      </c>
      <c r="AF122" s="33"/>
      <c r="AG122" s="47">
        <v>0</v>
      </c>
      <c r="AH122" s="33"/>
      <c r="AI122" s="38">
        <v>24611.812168926725</v>
      </c>
      <c r="AJ122" s="39">
        <f t="shared" si="27"/>
        <v>107.52408303916697</v>
      </c>
      <c r="AK122" s="39">
        <v>0</v>
      </c>
      <c r="AL122" s="48">
        <f t="shared" si="28"/>
        <v>0</v>
      </c>
      <c r="AM122" s="49">
        <f t="shared" si="29"/>
        <v>24611.812168926725</v>
      </c>
      <c r="AO122" s="50">
        <v>476.92517468529121</v>
      </c>
      <c r="AQ122" s="50">
        <v>29514.46464646465</v>
      </c>
      <c r="AS122" s="51">
        <v>-86553</v>
      </c>
      <c r="AT122" s="52">
        <v>-88364.55</v>
      </c>
      <c r="AU122" s="52">
        <v>-45261.261338999997</v>
      </c>
      <c r="AV122" s="52">
        <v>-474.35598299999998</v>
      </c>
      <c r="AW122" s="52">
        <v>-7694</v>
      </c>
      <c r="AX122" s="53">
        <v>-17435.086822000001</v>
      </c>
    </row>
    <row r="123" spans="1:50">
      <c r="A123" s="2">
        <v>537</v>
      </c>
      <c r="B123" s="3">
        <v>2207</v>
      </c>
      <c r="C123" s="35"/>
      <c r="D123" s="4" t="s">
        <v>95</v>
      </c>
      <c r="E123" s="21">
        <v>288.33333333333331</v>
      </c>
      <c r="F123" s="21">
        <v>533884</v>
      </c>
      <c r="G123" s="15">
        <v>1.4000000000000001</v>
      </c>
      <c r="H123" s="21">
        <v>380233.72839506174</v>
      </c>
      <c r="I123" s="21">
        <v>17012</v>
      </c>
      <c r="J123" s="36">
        <v>0</v>
      </c>
      <c r="K123" s="17">
        <v>1.65</v>
      </c>
      <c r="L123" s="21">
        <v>627385.65185185184</v>
      </c>
      <c r="M123" s="21">
        <v>60076.083333333336</v>
      </c>
      <c r="N123" s="21">
        <f t="shared" si="18"/>
        <v>687461.73518518521</v>
      </c>
      <c r="O123" s="37">
        <f t="shared" si="19"/>
        <v>2384.2603532434173</v>
      </c>
      <c r="P123" s="37">
        <f t="shared" si="34"/>
        <v>2400.6516979319881</v>
      </c>
      <c r="Q123" s="37">
        <f t="shared" si="35"/>
        <v>99.317212709253454</v>
      </c>
      <c r="R123" s="38">
        <v>1748.6832891921761</v>
      </c>
      <c r="S123" s="39">
        <f t="shared" si="20"/>
        <v>6.0647975347705536</v>
      </c>
      <c r="T123" s="40">
        <f t="shared" si="30"/>
        <v>99.569844006829626</v>
      </c>
      <c r="U123" s="38">
        <v>0</v>
      </c>
      <c r="V123" s="39">
        <f t="shared" si="21"/>
        <v>0</v>
      </c>
      <c r="W123" s="41">
        <f t="shared" si="31"/>
        <v>99.569844006829626</v>
      </c>
      <c r="X123" s="42">
        <v>0</v>
      </c>
      <c r="Y123" s="43">
        <f t="shared" si="22"/>
        <v>0</v>
      </c>
      <c r="Z123" s="44">
        <f t="shared" si="23"/>
        <v>0</v>
      </c>
      <c r="AA123" s="45">
        <f t="shared" si="24"/>
        <v>0</v>
      </c>
      <c r="AB123" s="46">
        <f t="shared" si="32"/>
        <v>99.569844006829626</v>
      </c>
      <c r="AC123" s="38">
        <f t="shared" si="25"/>
        <v>1748.6832891921761</v>
      </c>
      <c r="AD123" s="39">
        <f t="shared" si="26"/>
        <v>6.0647975347705536</v>
      </c>
      <c r="AE123" s="41">
        <f t="shared" si="33"/>
        <v>99.569844006829626</v>
      </c>
      <c r="AF123" s="33"/>
      <c r="AG123" s="47">
        <v>0</v>
      </c>
      <c r="AH123" s="33"/>
      <c r="AI123" s="38">
        <v>16146.839797237808</v>
      </c>
      <c r="AJ123" s="39">
        <f t="shared" si="27"/>
        <v>99.317212709253454</v>
      </c>
      <c r="AK123" s="39">
        <v>0</v>
      </c>
      <c r="AL123" s="48">
        <f t="shared" si="28"/>
        <v>0</v>
      </c>
      <c r="AM123" s="49">
        <f t="shared" si="29"/>
        <v>16146.839797237808</v>
      </c>
      <c r="AO123" s="50">
        <v>1528.7524231785835</v>
      </c>
      <c r="AQ123" s="50">
        <v>38023.37283950617</v>
      </c>
      <c r="AS123" s="51">
        <v>-80588.05</v>
      </c>
      <c r="AT123" s="52">
        <v>-128328.45</v>
      </c>
      <c r="AU123" s="52">
        <v>-65731.178526999996</v>
      </c>
      <c r="AV123" s="52">
        <v>-688.88883899999996</v>
      </c>
      <c r="AW123" s="52">
        <v>-18425</v>
      </c>
      <c r="AX123" s="53">
        <v>-25320.301966999999</v>
      </c>
    </row>
    <row r="124" spans="1:50">
      <c r="A124" s="2">
        <v>538</v>
      </c>
      <c r="B124" s="3">
        <v>2208</v>
      </c>
      <c r="C124" s="35">
        <v>351</v>
      </c>
      <c r="D124" s="4" t="s">
        <v>96</v>
      </c>
      <c r="E124" s="21">
        <v>1781.3333333333333</v>
      </c>
      <c r="F124" s="21">
        <v>3631496.6666666665</v>
      </c>
      <c r="G124" s="15">
        <v>1.6000000000000003</v>
      </c>
      <c r="H124" s="21">
        <v>2269685.4166666665</v>
      </c>
      <c r="I124" s="21">
        <v>293638.33333333331</v>
      </c>
      <c r="J124" s="36">
        <v>0</v>
      </c>
      <c r="K124" s="17">
        <v>1.65</v>
      </c>
      <c r="L124" s="21">
        <v>3744980.9375</v>
      </c>
      <c r="M124" s="21">
        <v>361335.27416666667</v>
      </c>
      <c r="N124" s="21">
        <f t="shared" si="18"/>
        <v>4106316.2116666669</v>
      </c>
      <c r="O124" s="37">
        <f t="shared" si="19"/>
        <v>2305.1924840943116</v>
      </c>
      <c r="P124" s="37">
        <f t="shared" si="34"/>
        <v>2400.6516979319881</v>
      </c>
      <c r="Q124" s="37">
        <f t="shared" si="35"/>
        <v>96.023612508223977</v>
      </c>
      <c r="R124" s="38">
        <v>62916.531445652356</v>
      </c>
      <c r="S124" s="39">
        <f t="shared" si="20"/>
        <v>35.319909119939574</v>
      </c>
      <c r="T124" s="40">
        <f t="shared" si="30"/>
        <v>97.494875880181056</v>
      </c>
      <c r="U124" s="38">
        <v>0</v>
      </c>
      <c r="V124" s="39">
        <f t="shared" si="21"/>
        <v>0</v>
      </c>
      <c r="W124" s="41">
        <f t="shared" si="31"/>
        <v>97.494875880181056</v>
      </c>
      <c r="X124" s="42">
        <v>0</v>
      </c>
      <c r="Y124" s="43">
        <f t="shared" si="22"/>
        <v>0</v>
      </c>
      <c r="Z124" s="44">
        <f t="shared" si="23"/>
        <v>0</v>
      </c>
      <c r="AA124" s="45">
        <f t="shared" si="24"/>
        <v>0</v>
      </c>
      <c r="AB124" s="46">
        <f t="shared" si="32"/>
        <v>97.494875880181056</v>
      </c>
      <c r="AC124" s="38">
        <f t="shared" si="25"/>
        <v>62916.531445652356</v>
      </c>
      <c r="AD124" s="39">
        <f t="shared" si="26"/>
        <v>35.319909119939574</v>
      </c>
      <c r="AE124" s="41">
        <f t="shared" si="33"/>
        <v>97.494875880181056</v>
      </c>
      <c r="AF124" s="33"/>
      <c r="AG124" s="47">
        <v>0</v>
      </c>
      <c r="AH124" s="33"/>
      <c r="AI124" s="38">
        <v>0</v>
      </c>
      <c r="AJ124" s="39">
        <f t="shared" si="27"/>
        <v>96.023612508223977</v>
      </c>
      <c r="AK124" s="39">
        <v>0</v>
      </c>
      <c r="AL124" s="48">
        <f t="shared" si="28"/>
        <v>0</v>
      </c>
      <c r="AM124" s="49">
        <f t="shared" si="29"/>
        <v>0</v>
      </c>
      <c r="AO124" s="50">
        <v>10988.941168218924</v>
      </c>
      <c r="AQ124" s="50">
        <v>226968.54166666666</v>
      </c>
      <c r="AS124" s="51">
        <v>-771474.1</v>
      </c>
      <c r="AT124" s="52">
        <v>-795281.1</v>
      </c>
      <c r="AU124" s="52">
        <v>-407351.35205099999</v>
      </c>
      <c r="AV124" s="52">
        <v>-4269.2038460000003</v>
      </c>
      <c r="AW124" s="52">
        <v>-135823</v>
      </c>
      <c r="AX124" s="53">
        <v>-156915.781395</v>
      </c>
    </row>
    <row r="125" spans="1:50">
      <c r="A125" s="2">
        <v>539</v>
      </c>
      <c r="B125" s="3">
        <v>2209</v>
      </c>
      <c r="C125" s="35">
        <v>351</v>
      </c>
      <c r="D125" s="4" t="s">
        <v>97</v>
      </c>
      <c r="E125" s="21">
        <v>968.33333333333337</v>
      </c>
      <c r="F125" s="21">
        <v>2114892.3333333335</v>
      </c>
      <c r="G125" s="15">
        <v>1.6333333333333335</v>
      </c>
      <c r="H125" s="21">
        <v>1295967.9656862745</v>
      </c>
      <c r="I125" s="21">
        <v>157291.33333333334</v>
      </c>
      <c r="J125" s="36">
        <v>0</v>
      </c>
      <c r="K125" s="17">
        <v>1.65</v>
      </c>
      <c r="L125" s="21">
        <v>2138347.1433823532</v>
      </c>
      <c r="M125" s="21">
        <v>192593.30000000002</v>
      </c>
      <c r="N125" s="21">
        <f t="shared" si="18"/>
        <v>2330940.4433823531</v>
      </c>
      <c r="O125" s="37">
        <f t="shared" si="19"/>
        <v>2407.1674114103471</v>
      </c>
      <c r="P125" s="37">
        <f t="shared" si="34"/>
        <v>2400.6516979319881</v>
      </c>
      <c r="Q125" s="37">
        <f t="shared" si="35"/>
        <v>100.27141436152407</v>
      </c>
      <c r="R125" s="38">
        <v>-2334.4715440720329</v>
      </c>
      <c r="S125" s="39">
        <f t="shared" si="20"/>
        <v>-2.4108139869934933</v>
      </c>
      <c r="T125" s="40">
        <f t="shared" si="30"/>
        <v>100.17099104776015</v>
      </c>
      <c r="U125" s="38">
        <v>0</v>
      </c>
      <c r="V125" s="39">
        <f t="shared" si="21"/>
        <v>0</v>
      </c>
      <c r="W125" s="41">
        <f t="shared" si="31"/>
        <v>100.17099104776015</v>
      </c>
      <c r="X125" s="42">
        <v>0</v>
      </c>
      <c r="Y125" s="43">
        <f t="shared" si="22"/>
        <v>0</v>
      </c>
      <c r="Z125" s="44">
        <f t="shared" si="23"/>
        <v>0</v>
      </c>
      <c r="AA125" s="45">
        <f t="shared" si="24"/>
        <v>0</v>
      </c>
      <c r="AB125" s="46">
        <f t="shared" si="32"/>
        <v>100.17099104776015</v>
      </c>
      <c r="AC125" s="38">
        <f t="shared" si="25"/>
        <v>-2334.4715440720329</v>
      </c>
      <c r="AD125" s="39">
        <f t="shared" si="26"/>
        <v>-2.4108139869934933</v>
      </c>
      <c r="AE125" s="41">
        <f t="shared" si="33"/>
        <v>100.17099104776015</v>
      </c>
      <c r="AF125" s="33"/>
      <c r="AG125" s="47">
        <v>0</v>
      </c>
      <c r="AH125" s="33"/>
      <c r="AI125" s="38">
        <v>0</v>
      </c>
      <c r="AJ125" s="39">
        <f t="shared" si="27"/>
        <v>100.27141436152407</v>
      </c>
      <c r="AK125" s="39">
        <v>0</v>
      </c>
      <c r="AL125" s="48">
        <f t="shared" si="28"/>
        <v>0</v>
      </c>
      <c r="AM125" s="49">
        <f t="shared" si="29"/>
        <v>0</v>
      </c>
      <c r="AO125" s="50">
        <v>4549.8132486933546</v>
      </c>
      <c r="AQ125" s="50">
        <v>129596.79656862745</v>
      </c>
      <c r="AS125" s="51">
        <v>-323145.25</v>
      </c>
      <c r="AT125" s="52">
        <v>-433386</v>
      </c>
      <c r="AU125" s="52">
        <v>-221984.87973300001</v>
      </c>
      <c r="AV125" s="52">
        <v>-2326.4896450000001</v>
      </c>
      <c r="AW125" s="52">
        <v>-100685</v>
      </c>
      <c r="AX125" s="53">
        <v>-85510.777577000001</v>
      </c>
    </row>
    <row r="126" spans="1:50">
      <c r="A126" s="2">
        <v>540</v>
      </c>
      <c r="B126" s="3">
        <v>2210</v>
      </c>
      <c r="C126" s="35">
        <v>351</v>
      </c>
      <c r="D126" s="4" t="s">
        <v>98</v>
      </c>
      <c r="E126" s="21">
        <v>4661.666666666667</v>
      </c>
      <c r="F126" s="21">
        <v>8528891</v>
      </c>
      <c r="G126" s="15">
        <v>1.3042180415374842</v>
      </c>
      <c r="H126" s="21">
        <v>6542534.6246467857</v>
      </c>
      <c r="I126" s="21">
        <v>796728.66666666663</v>
      </c>
      <c r="J126" s="36">
        <v>0</v>
      </c>
      <c r="K126" s="17">
        <v>1.65</v>
      </c>
      <c r="L126" s="21">
        <v>10795182.130667197</v>
      </c>
      <c r="M126" s="21">
        <v>979044.54375000007</v>
      </c>
      <c r="N126" s="21">
        <f t="shared" si="18"/>
        <v>11774226.674417196</v>
      </c>
      <c r="O126" s="37">
        <f t="shared" si="19"/>
        <v>2525.7547388810572</v>
      </c>
      <c r="P126" s="37">
        <f t="shared" si="34"/>
        <v>2400.6516979319881</v>
      </c>
      <c r="Q126" s="37">
        <f t="shared" si="35"/>
        <v>105.21121164960488</v>
      </c>
      <c r="R126" s="38">
        <v>-215779.81007964016</v>
      </c>
      <c r="S126" s="39">
        <f t="shared" si="20"/>
        <v>-46.288125151156272</v>
      </c>
      <c r="T126" s="40">
        <f t="shared" si="30"/>
        <v>103.28306333925104</v>
      </c>
      <c r="U126" s="38">
        <v>0</v>
      </c>
      <c r="V126" s="39">
        <f t="shared" si="21"/>
        <v>0</v>
      </c>
      <c r="W126" s="41">
        <f t="shared" si="31"/>
        <v>103.28306333925104</v>
      </c>
      <c r="X126" s="42">
        <v>0</v>
      </c>
      <c r="Y126" s="43">
        <f t="shared" si="22"/>
        <v>0</v>
      </c>
      <c r="Z126" s="44">
        <f t="shared" si="23"/>
        <v>0</v>
      </c>
      <c r="AA126" s="45">
        <f t="shared" si="24"/>
        <v>0</v>
      </c>
      <c r="AB126" s="46">
        <f t="shared" si="32"/>
        <v>103.28306333925104</v>
      </c>
      <c r="AC126" s="38">
        <f t="shared" si="25"/>
        <v>-215779.81007964016</v>
      </c>
      <c r="AD126" s="39">
        <f t="shared" si="26"/>
        <v>-46.288125151156272</v>
      </c>
      <c r="AE126" s="41">
        <f t="shared" si="33"/>
        <v>103.28306333925104</v>
      </c>
      <c r="AF126" s="33"/>
      <c r="AG126" s="47">
        <v>0</v>
      </c>
      <c r="AH126" s="33"/>
      <c r="AI126" s="38">
        <v>0</v>
      </c>
      <c r="AJ126" s="39">
        <f t="shared" si="27"/>
        <v>105.21121164960488</v>
      </c>
      <c r="AK126" s="39">
        <v>0</v>
      </c>
      <c r="AL126" s="48">
        <f t="shared" si="28"/>
        <v>0</v>
      </c>
      <c r="AM126" s="49">
        <f t="shared" si="29"/>
        <v>0</v>
      </c>
      <c r="AO126" s="50">
        <v>38422.183029056301</v>
      </c>
      <c r="AQ126" s="50">
        <v>654253.46246467857</v>
      </c>
      <c r="AS126" s="51">
        <v>-1677148.1</v>
      </c>
      <c r="AT126" s="52">
        <v>-2078121.4</v>
      </c>
      <c r="AU126" s="52">
        <v>-1064435.693801</v>
      </c>
      <c r="AV126" s="52">
        <v>-11155.708542</v>
      </c>
      <c r="AW126" s="52">
        <v>-293222</v>
      </c>
      <c r="AX126" s="53">
        <v>-410031.18756400002</v>
      </c>
    </row>
    <row r="127" spans="1:50">
      <c r="A127" s="2">
        <v>541</v>
      </c>
      <c r="B127" s="3">
        <v>2211</v>
      </c>
      <c r="C127" s="35"/>
      <c r="D127" s="4" t="s">
        <v>99</v>
      </c>
      <c r="E127" s="21">
        <v>408</v>
      </c>
      <c r="F127" s="21">
        <v>650616</v>
      </c>
      <c r="G127" s="15">
        <v>1.4333333333333333</v>
      </c>
      <c r="H127" s="21">
        <v>452782.85714285722</v>
      </c>
      <c r="I127" s="21">
        <v>55932.333333333336</v>
      </c>
      <c r="J127" s="36">
        <v>0</v>
      </c>
      <c r="K127" s="17">
        <v>1.65</v>
      </c>
      <c r="L127" s="21">
        <v>747091.71428571444</v>
      </c>
      <c r="M127" s="21">
        <v>70102.525000000009</v>
      </c>
      <c r="N127" s="21">
        <f t="shared" si="18"/>
        <v>817194.23928571446</v>
      </c>
      <c r="O127" s="37">
        <f t="shared" si="19"/>
        <v>2002.9270570728295</v>
      </c>
      <c r="P127" s="37">
        <f t="shared" si="34"/>
        <v>2400.6516979319881</v>
      </c>
      <c r="Q127" s="37">
        <f t="shared" si="35"/>
        <v>83.432638678831509</v>
      </c>
      <c r="R127" s="38">
        <v>60040.511784098315</v>
      </c>
      <c r="S127" s="39">
        <f t="shared" si="20"/>
        <v>147.15811711788803</v>
      </c>
      <c r="T127" s="40">
        <f t="shared" si="30"/>
        <v>89.562562367663844</v>
      </c>
      <c r="U127" s="38">
        <v>0</v>
      </c>
      <c r="V127" s="39">
        <f t="shared" si="21"/>
        <v>0</v>
      </c>
      <c r="W127" s="41">
        <f t="shared" si="31"/>
        <v>89.562562367663844</v>
      </c>
      <c r="X127" s="42">
        <v>0</v>
      </c>
      <c r="Y127" s="43">
        <f t="shared" si="22"/>
        <v>0</v>
      </c>
      <c r="Z127" s="44">
        <f t="shared" si="23"/>
        <v>0</v>
      </c>
      <c r="AA127" s="45">
        <f t="shared" si="24"/>
        <v>0</v>
      </c>
      <c r="AB127" s="46">
        <f t="shared" si="32"/>
        <v>89.562562367663844</v>
      </c>
      <c r="AC127" s="38">
        <f t="shared" si="25"/>
        <v>60040.511784098315</v>
      </c>
      <c r="AD127" s="39">
        <f t="shared" si="26"/>
        <v>147.15811711788803</v>
      </c>
      <c r="AE127" s="41">
        <f t="shared" si="33"/>
        <v>89.562562367663844</v>
      </c>
      <c r="AF127" s="33"/>
      <c r="AG127" s="47">
        <v>0</v>
      </c>
      <c r="AH127" s="33"/>
      <c r="AI127" s="38">
        <v>56390.558987171658</v>
      </c>
      <c r="AJ127" s="39">
        <f t="shared" si="27"/>
        <v>83.432638678831509</v>
      </c>
      <c r="AK127" s="39">
        <v>0</v>
      </c>
      <c r="AL127" s="48">
        <f t="shared" si="28"/>
        <v>0</v>
      </c>
      <c r="AM127" s="49">
        <f t="shared" si="29"/>
        <v>56390.558987171658</v>
      </c>
      <c r="AO127" s="50">
        <v>1498.1069192299867</v>
      </c>
      <c r="AQ127" s="50">
        <v>45278.285714285717</v>
      </c>
      <c r="AS127" s="51">
        <v>-148889.9</v>
      </c>
      <c r="AT127" s="52">
        <v>-181613.6</v>
      </c>
      <c r="AU127" s="52">
        <v>-93024.401444999996</v>
      </c>
      <c r="AV127" s="52">
        <v>-974.93264799999997</v>
      </c>
      <c r="AW127" s="52">
        <v>-23065</v>
      </c>
      <c r="AX127" s="53">
        <v>-35833.922161000002</v>
      </c>
    </row>
    <row r="128" spans="1:50">
      <c r="A128" s="2">
        <v>542</v>
      </c>
      <c r="B128" s="3">
        <v>2212</v>
      </c>
      <c r="C128" s="35"/>
      <c r="D128" s="4" t="s">
        <v>100</v>
      </c>
      <c r="E128" s="21">
        <v>344.66666666666669</v>
      </c>
      <c r="F128" s="21">
        <v>612061.66666666663</v>
      </c>
      <c r="G128" s="15">
        <v>1.79</v>
      </c>
      <c r="H128" s="21">
        <v>341933.89199255122</v>
      </c>
      <c r="I128" s="21">
        <v>68961</v>
      </c>
      <c r="J128" s="36">
        <v>0</v>
      </c>
      <c r="K128" s="17">
        <v>1.65</v>
      </c>
      <c r="L128" s="21">
        <v>564190.92178770946</v>
      </c>
      <c r="M128" s="21">
        <v>56740.679166666661</v>
      </c>
      <c r="N128" s="21">
        <f t="shared" si="18"/>
        <v>620931.60095437616</v>
      </c>
      <c r="O128" s="37">
        <f t="shared" si="19"/>
        <v>1801.5423625368746</v>
      </c>
      <c r="P128" s="37">
        <f t="shared" si="34"/>
        <v>2400.6516979319881</v>
      </c>
      <c r="Q128" s="37">
        <f t="shared" si="35"/>
        <v>75.043887628046633</v>
      </c>
      <c r="R128" s="38">
        <v>76402.4165118206</v>
      </c>
      <c r="S128" s="39">
        <f t="shared" si="20"/>
        <v>221.67045409619129</v>
      </c>
      <c r="T128" s="40">
        <f t="shared" si="30"/>
        <v>84.277649205669363</v>
      </c>
      <c r="U128" s="38">
        <v>14251</v>
      </c>
      <c r="V128" s="39">
        <f t="shared" si="21"/>
        <v>41.347195357833655</v>
      </c>
      <c r="W128" s="41">
        <f t="shared" si="31"/>
        <v>85.999981328794561</v>
      </c>
      <c r="X128" s="42">
        <v>0</v>
      </c>
      <c r="Y128" s="43">
        <f t="shared" si="22"/>
        <v>0</v>
      </c>
      <c r="Z128" s="44">
        <f t="shared" si="23"/>
        <v>14251</v>
      </c>
      <c r="AA128" s="45">
        <f t="shared" si="24"/>
        <v>41.347195357833655</v>
      </c>
      <c r="AB128" s="46">
        <f t="shared" si="32"/>
        <v>85.999981328794561</v>
      </c>
      <c r="AC128" s="38">
        <f t="shared" si="25"/>
        <v>90653.4165118206</v>
      </c>
      <c r="AD128" s="39">
        <f t="shared" si="26"/>
        <v>263.01764945402493</v>
      </c>
      <c r="AE128" s="41">
        <f t="shared" si="33"/>
        <v>85.999981328794561</v>
      </c>
      <c r="AF128" s="33"/>
      <c r="AG128" s="47">
        <v>0</v>
      </c>
      <c r="AH128" s="33"/>
      <c r="AI128" s="38">
        <v>17866.676115072911</v>
      </c>
      <c r="AJ128" s="39">
        <f t="shared" si="27"/>
        <v>75.043887628046633</v>
      </c>
      <c r="AK128" s="39">
        <v>0</v>
      </c>
      <c r="AL128" s="48">
        <f t="shared" si="28"/>
        <v>0</v>
      </c>
      <c r="AM128" s="49">
        <f t="shared" si="29"/>
        <v>17866.676115072911</v>
      </c>
      <c r="AO128" s="50">
        <v>1836.9827487946363</v>
      </c>
      <c r="AQ128" s="50">
        <v>34193.389199255122</v>
      </c>
      <c r="AS128" s="51">
        <v>-121890.25</v>
      </c>
      <c r="AT128" s="52">
        <v>-159411.45000000001</v>
      </c>
      <c r="AU128" s="52">
        <v>-81652.225229999996</v>
      </c>
      <c r="AV128" s="52">
        <v>-855.74772800000005</v>
      </c>
      <c r="AW128" s="52">
        <v>-19484</v>
      </c>
      <c r="AX128" s="53">
        <v>-31453.247080000001</v>
      </c>
    </row>
    <row r="129" spans="1:50">
      <c r="A129" s="2">
        <v>543</v>
      </c>
      <c r="B129" s="3">
        <v>2213</v>
      </c>
      <c r="C129" s="35">
        <v>351</v>
      </c>
      <c r="D129" s="4" t="s">
        <v>101</v>
      </c>
      <c r="E129" s="21">
        <v>592.33333333333337</v>
      </c>
      <c r="F129" s="21">
        <v>1178515</v>
      </c>
      <c r="G129" s="15">
        <v>1.3</v>
      </c>
      <c r="H129" s="21">
        <v>906550</v>
      </c>
      <c r="I129" s="21">
        <v>93749.333333333328</v>
      </c>
      <c r="J129" s="36">
        <v>0</v>
      </c>
      <c r="K129" s="17">
        <v>1.65</v>
      </c>
      <c r="L129" s="21">
        <v>1495807.5</v>
      </c>
      <c r="M129" s="21">
        <v>115219.325</v>
      </c>
      <c r="N129" s="21">
        <f t="shared" si="18"/>
        <v>1611026.825</v>
      </c>
      <c r="O129" s="37">
        <f t="shared" si="19"/>
        <v>2719.7976786719187</v>
      </c>
      <c r="P129" s="37">
        <f t="shared" si="34"/>
        <v>2400.6516979319881</v>
      </c>
      <c r="Q129" s="37">
        <f t="shared" si="35"/>
        <v>113.2941392962109</v>
      </c>
      <c r="R129" s="38">
        <v>-69945.096958899405</v>
      </c>
      <c r="S129" s="39">
        <f t="shared" si="20"/>
        <v>-118.08401287377501</v>
      </c>
      <c r="T129" s="40">
        <f t="shared" si="30"/>
        <v>108.37530775661284</v>
      </c>
      <c r="U129" s="38">
        <v>0</v>
      </c>
      <c r="V129" s="39">
        <f t="shared" si="21"/>
        <v>0</v>
      </c>
      <c r="W129" s="41">
        <f t="shared" si="31"/>
        <v>108.37530775661284</v>
      </c>
      <c r="X129" s="42">
        <v>0</v>
      </c>
      <c r="Y129" s="43">
        <f t="shared" si="22"/>
        <v>0</v>
      </c>
      <c r="Z129" s="44">
        <f t="shared" si="23"/>
        <v>0</v>
      </c>
      <c r="AA129" s="45">
        <f t="shared" si="24"/>
        <v>0</v>
      </c>
      <c r="AB129" s="46">
        <f t="shared" si="32"/>
        <v>108.37530775661284</v>
      </c>
      <c r="AC129" s="38">
        <f t="shared" si="25"/>
        <v>-69945.096958899405</v>
      </c>
      <c r="AD129" s="39">
        <f t="shared" si="26"/>
        <v>-118.08401287377501</v>
      </c>
      <c r="AE129" s="41">
        <f t="shared" si="33"/>
        <v>108.37530775661284</v>
      </c>
      <c r="AF129" s="33"/>
      <c r="AG129" s="47">
        <v>0</v>
      </c>
      <c r="AH129" s="33"/>
      <c r="AI129" s="38">
        <v>20323.957435665856</v>
      </c>
      <c r="AJ129" s="39">
        <f t="shared" si="27"/>
        <v>113.2941392962109</v>
      </c>
      <c r="AK129" s="39">
        <v>0</v>
      </c>
      <c r="AL129" s="48">
        <f t="shared" si="28"/>
        <v>0</v>
      </c>
      <c r="AM129" s="49">
        <f t="shared" si="29"/>
        <v>20323.957435665856</v>
      </c>
      <c r="AO129" s="50">
        <v>3175.8536225099415</v>
      </c>
      <c r="AQ129" s="50">
        <v>90655</v>
      </c>
      <c r="AS129" s="51">
        <v>-183929.05</v>
      </c>
      <c r="AT129" s="52">
        <v>-261097.3</v>
      </c>
      <c r="AU129" s="52">
        <v>-133736.79229799999</v>
      </c>
      <c r="AV129" s="52">
        <v>-1401.6146630000001</v>
      </c>
      <c r="AW129" s="52">
        <v>-44157</v>
      </c>
      <c r="AX129" s="53">
        <v>-51516.738949999999</v>
      </c>
    </row>
    <row r="130" spans="1:50">
      <c r="A130" s="2">
        <v>544</v>
      </c>
      <c r="B130" s="3">
        <v>2214</v>
      </c>
      <c r="C130" s="35">
        <v>351</v>
      </c>
      <c r="D130" s="4" t="s">
        <v>102</v>
      </c>
      <c r="E130" s="21">
        <v>3583.6666666666665</v>
      </c>
      <c r="F130" s="21">
        <v>6715706</v>
      </c>
      <c r="G130" s="15">
        <v>1.36</v>
      </c>
      <c r="H130" s="21">
        <v>4939238.9547650423</v>
      </c>
      <c r="I130" s="21">
        <v>1447919.6666666667</v>
      </c>
      <c r="J130" s="36">
        <v>0</v>
      </c>
      <c r="K130" s="17">
        <v>1.65</v>
      </c>
      <c r="L130" s="21">
        <v>8149744.2753623193</v>
      </c>
      <c r="M130" s="21">
        <v>1197667.1875</v>
      </c>
      <c r="N130" s="21">
        <f t="shared" si="18"/>
        <v>9347411.4628623202</v>
      </c>
      <c r="O130" s="37">
        <f t="shared" si="19"/>
        <v>2608.3373070958014</v>
      </c>
      <c r="P130" s="37">
        <f t="shared" si="34"/>
        <v>2400.6516979319881</v>
      </c>
      <c r="Q130" s="37">
        <f t="shared" si="35"/>
        <v>108.65121788982223</v>
      </c>
      <c r="R130" s="38">
        <v>-275382.11804148857</v>
      </c>
      <c r="S130" s="39">
        <f t="shared" si="20"/>
        <v>-76.843675390611637</v>
      </c>
      <c r="T130" s="40">
        <f t="shared" si="30"/>
        <v>105.45026727058797</v>
      </c>
      <c r="U130" s="38">
        <v>0</v>
      </c>
      <c r="V130" s="39">
        <f t="shared" si="21"/>
        <v>0</v>
      </c>
      <c r="W130" s="41">
        <f t="shared" si="31"/>
        <v>105.45026727058797</v>
      </c>
      <c r="X130" s="42">
        <v>0</v>
      </c>
      <c r="Y130" s="43">
        <f t="shared" si="22"/>
        <v>0</v>
      </c>
      <c r="Z130" s="44">
        <f t="shared" si="23"/>
        <v>0</v>
      </c>
      <c r="AA130" s="45">
        <f t="shared" si="24"/>
        <v>0</v>
      </c>
      <c r="AB130" s="46">
        <f t="shared" si="32"/>
        <v>105.45026727058797</v>
      </c>
      <c r="AC130" s="38">
        <f t="shared" si="25"/>
        <v>-275382.11804148857</v>
      </c>
      <c r="AD130" s="39">
        <f t="shared" si="26"/>
        <v>-76.843675390611637</v>
      </c>
      <c r="AE130" s="41">
        <f t="shared" si="33"/>
        <v>105.45026727058797</v>
      </c>
      <c r="AF130" s="33"/>
      <c r="AG130" s="47">
        <v>0</v>
      </c>
      <c r="AH130" s="33"/>
      <c r="AI130" s="38">
        <v>0</v>
      </c>
      <c r="AJ130" s="39">
        <f t="shared" si="27"/>
        <v>108.65121788982223</v>
      </c>
      <c r="AK130" s="39">
        <v>0</v>
      </c>
      <c r="AL130" s="48">
        <f t="shared" si="28"/>
        <v>0</v>
      </c>
      <c r="AM130" s="49">
        <f t="shared" si="29"/>
        <v>0</v>
      </c>
      <c r="AO130" s="50">
        <v>56258.475020417725</v>
      </c>
      <c r="AQ130" s="50">
        <v>493923.89547650423</v>
      </c>
      <c r="AS130" s="51">
        <v>-1260856</v>
      </c>
      <c r="AT130" s="52">
        <v>-1607435.8</v>
      </c>
      <c r="AU130" s="52">
        <v>-823345.55802600004</v>
      </c>
      <c r="AV130" s="52">
        <v>-8628.9882319999997</v>
      </c>
      <c r="AW130" s="52">
        <v>-364077</v>
      </c>
      <c r="AX130" s="53">
        <v>-317160.87585100002</v>
      </c>
    </row>
    <row r="131" spans="1:50">
      <c r="A131" s="2">
        <v>545</v>
      </c>
      <c r="B131" s="3">
        <v>2215</v>
      </c>
      <c r="C131" s="35"/>
      <c r="D131" s="4" t="s">
        <v>103</v>
      </c>
      <c r="E131" s="21">
        <v>234</v>
      </c>
      <c r="F131" s="21">
        <v>316617.33333333331</v>
      </c>
      <c r="G131" s="15">
        <v>1.8999999999999997</v>
      </c>
      <c r="H131" s="21">
        <v>166640.70175438595</v>
      </c>
      <c r="I131" s="21">
        <v>36463</v>
      </c>
      <c r="J131" s="36">
        <v>0</v>
      </c>
      <c r="K131" s="17">
        <v>1.65</v>
      </c>
      <c r="L131" s="21">
        <v>274957.15789473685</v>
      </c>
      <c r="M131" s="21">
        <v>34808.279166666667</v>
      </c>
      <c r="N131" s="21">
        <f t="shared" ref="N131:N194" si="36">L131+M131</f>
        <v>309765.43706140353</v>
      </c>
      <c r="O131" s="37">
        <f t="shared" ref="O131:O194" si="37">N131/E131</f>
        <v>1323.7839190658271</v>
      </c>
      <c r="P131" s="37">
        <f t="shared" si="34"/>
        <v>2400.6516979319881</v>
      </c>
      <c r="Q131" s="37">
        <f t="shared" si="35"/>
        <v>55.142689804030489</v>
      </c>
      <c r="R131" s="38">
        <v>93235.212294232057</v>
      </c>
      <c r="S131" s="39">
        <f t="shared" ref="S131:S194" si="38">R131/E131</f>
        <v>398.44107818047888</v>
      </c>
      <c r="T131" s="40">
        <f t="shared" si="30"/>
        <v>71.739894576539172</v>
      </c>
      <c r="U131" s="38">
        <v>80106</v>
      </c>
      <c r="V131" s="39">
        <f t="shared" ref="V131:V194" si="39">U131/E131</f>
        <v>342.33333333333331</v>
      </c>
      <c r="W131" s="41">
        <f t="shared" si="31"/>
        <v>85.999911289010711</v>
      </c>
      <c r="X131" s="42">
        <v>0</v>
      </c>
      <c r="Y131" s="43">
        <f t="shared" ref="Y131:Y194" si="40">Z131-U131</f>
        <v>0</v>
      </c>
      <c r="Z131" s="44">
        <f t="shared" ref="Z131:Z194" si="41">IF(X131=0,U131,U131-(U131*X131/100))</f>
        <v>80106</v>
      </c>
      <c r="AA131" s="45">
        <f t="shared" ref="AA131:AA194" si="42">Z131/E131</f>
        <v>342.33333333333331</v>
      </c>
      <c r="AB131" s="46">
        <f t="shared" si="32"/>
        <v>85.999911289010711</v>
      </c>
      <c r="AC131" s="38">
        <f t="shared" ref="AC131:AC194" si="43">R131+Z131</f>
        <v>173341.21229423204</v>
      </c>
      <c r="AD131" s="39">
        <f t="shared" ref="AD131:AD194" si="44">S131+AA131</f>
        <v>740.7744115138122</v>
      </c>
      <c r="AE131" s="41">
        <f t="shared" si="33"/>
        <v>85.999911289010711</v>
      </c>
      <c r="AF131" s="33"/>
      <c r="AG131" s="47">
        <v>0</v>
      </c>
      <c r="AH131" s="33"/>
      <c r="AI131" s="38">
        <v>46248.452865401312</v>
      </c>
      <c r="AJ131" s="39">
        <f t="shared" ref="AJ131:AJ194" si="45">Q131</f>
        <v>55.142689804030489</v>
      </c>
      <c r="AK131" s="39">
        <v>0</v>
      </c>
      <c r="AL131" s="48">
        <f t="shared" ref="AL131:AL194" si="46">AM131-AI131</f>
        <v>0</v>
      </c>
      <c r="AM131" s="49">
        <f t="shared" ref="AM131:AM194" si="47">IF(AK131=0,AI131,AI131-(AI131*AK131/100))</f>
        <v>46248.452865401312</v>
      </c>
      <c r="AO131" s="50">
        <v>785.17110782129305</v>
      </c>
      <c r="AQ131" s="50">
        <v>16664.070175438595</v>
      </c>
      <c r="AS131" s="51">
        <v>-75054.05</v>
      </c>
      <c r="AT131" s="52">
        <v>-103906.05</v>
      </c>
      <c r="AU131" s="52">
        <v>-53221.78469</v>
      </c>
      <c r="AV131" s="52">
        <v>-557.78542700000003</v>
      </c>
      <c r="AW131" s="52">
        <v>-14404</v>
      </c>
      <c r="AX131" s="53">
        <v>-20501.559378000002</v>
      </c>
    </row>
    <row r="132" spans="1:50">
      <c r="A132" s="2">
        <v>546</v>
      </c>
      <c r="B132" s="3">
        <v>2216</v>
      </c>
      <c r="C132" s="35">
        <v>351</v>
      </c>
      <c r="D132" s="4" t="s">
        <v>104</v>
      </c>
      <c r="E132" s="21">
        <v>9733</v>
      </c>
      <c r="F132" s="21">
        <v>20869817.666666668</v>
      </c>
      <c r="G132" s="15">
        <v>1.5200000000000002</v>
      </c>
      <c r="H132" s="21">
        <v>13730143.201754386</v>
      </c>
      <c r="I132" s="21">
        <v>1711891.3333333333</v>
      </c>
      <c r="J132" s="36">
        <v>0</v>
      </c>
      <c r="K132" s="17">
        <v>1.65</v>
      </c>
      <c r="L132" s="21">
        <v>22654736.282894734</v>
      </c>
      <c r="M132" s="21">
        <v>2091809.2208333334</v>
      </c>
      <c r="N132" s="21">
        <f t="shared" si="36"/>
        <v>24746545.503728069</v>
      </c>
      <c r="O132" s="37">
        <f t="shared" si="37"/>
        <v>2542.5403784781743</v>
      </c>
      <c r="P132" s="37">
        <f t="shared" si="34"/>
        <v>2400.6516979319881</v>
      </c>
      <c r="Q132" s="37">
        <f t="shared" si="35"/>
        <v>105.9104234349537</v>
      </c>
      <c r="R132" s="38">
        <v>-510970.93526973791</v>
      </c>
      <c r="S132" s="39">
        <f t="shared" si="38"/>
        <v>-52.498811802089584</v>
      </c>
      <c r="T132" s="40">
        <f t="shared" ref="T132:T195" si="48">(N132+R132)/E132*100/$O$386</f>
        <v>103.72356676402079</v>
      </c>
      <c r="U132" s="38">
        <v>0</v>
      </c>
      <c r="V132" s="39">
        <f t="shared" si="39"/>
        <v>0</v>
      </c>
      <c r="W132" s="41">
        <f t="shared" ref="W132:W195" si="49">(N132+R132+U132)/E132*100/$O$386</f>
        <v>103.72356676402079</v>
      </c>
      <c r="X132" s="42">
        <v>0</v>
      </c>
      <c r="Y132" s="43">
        <f t="shared" si="40"/>
        <v>0</v>
      </c>
      <c r="Z132" s="44">
        <f t="shared" si="41"/>
        <v>0</v>
      </c>
      <c r="AA132" s="45">
        <f t="shared" si="42"/>
        <v>0</v>
      </c>
      <c r="AB132" s="46">
        <f t="shared" ref="AB132:AB195" si="50">(N132+R132+Z132)/E132*100/$O$386</f>
        <v>103.72356676402079</v>
      </c>
      <c r="AC132" s="38">
        <f t="shared" si="43"/>
        <v>-510970.93526973791</v>
      </c>
      <c r="AD132" s="39">
        <f t="shared" si="44"/>
        <v>-52.498811802089584</v>
      </c>
      <c r="AE132" s="41">
        <f t="shared" ref="AE132:AE195" si="51">(N132+AC132)/E132*100/$O$386</f>
        <v>103.72356676402079</v>
      </c>
      <c r="AF132" s="33"/>
      <c r="AG132" s="47">
        <v>0</v>
      </c>
      <c r="AH132" s="33"/>
      <c r="AI132" s="38">
        <v>0</v>
      </c>
      <c r="AJ132" s="39">
        <f t="shared" si="45"/>
        <v>105.9104234349537</v>
      </c>
      <c r="AK132" s="39">
        <v>0</v>
      </c>
      <c r="AL132" s="48">
        <f t="shared" si="46"/>
        <v>0</v>
      </c>
      <c r="AM132" s="49">
        <f t="shared" si="47"/>
        <v>0</v>
      </c>
      <c r="AO132" s="50">
        <v>115565.12823962059</v>
      </c>
      <c r="AQ132" s="50">
        <v>1373014.3201754387</v>
      </c>
      <c r="AS132" s="51">
        <v>-3460074.9</v>
      </c>
      <c r="AT132" s="52">
        <v>-4308549.5999999996</v>
      </c>
      <c r="AU132" s="52">
        <v>-2206884.5164430002</v>
      </c>
      <c r="AV132" s="52">
        <v>-23129.025637999999</v>
      </c>
      <c r="AW132" s="52">
        <v>-1064714</v>
      </c>
      <c r="AX132" s="53">
        <v>-850113.80618199997</v>
      </c>
    </row>
    <row r="133" spans="1:50">
      <c r="A133" s="2">
        <v>547</v>
      </c>
      <c r="B133" s="3">
        <v>2217</v>
      </c>
      <c r="C133" s="35"/>
      <c r="D133" s="4" t="s">
        <v>105</v>
      </c>
      <c r="E133" s="21">
        <v>584</v>
      </c>
      <c r="F133" s="21">
        <v>1010833</v>
      </c>
      <c r="G133" s="15">
        <v>1.5566666666666666</v>
      </c>
      <c r="H133" s="21">
        <v>644731.54288731213</v>
      </c>
      <c r="I133" s="21">
        <v>129607.33333333333</v>
      </c>
      <c r="J133" s="36">
        <v>0</v>
      </c>
      <c r="K133" s="17">
        <v>1.65</v>
      </c>
      <c r="L133" s="21">
        <v>1063807.0457640649</v>
      </c>
      <c r="M133" s="21">
        <v>118491.2625</v>
      </c>
      <c r="N133" s="21">
        <f t="shared" si="36"/>
        <v>1182298.3082640648</v>
      </c>
      <c r="O133" s="37">
        <f t="shared" si="37"/>
        <v>2024.4834045617549</v>
      </c>
      <c r="P133" s="37">
        <f t="shared" ref="P133:P196" si="52">$O$386</f>
        <v>2400.6516979319881</v>
      </c>
      <c r="Q133" s="37">
        <f t="shared" ref="Q133:Q196" si="53">O133*$Q$386/$O$386</f>
        <v>84.33057599758105</v>
      </c>
      <c r="R133" s="38">
        <v>81282.444831439585</v>
      </c>
      <c r="S133" s="39">
        <f t="shared" si="38"/>
        <v>139.1822685469856</v>
      </c>
      <c r="T133" s="40">
        <f t="shared" si="48"/>
        <v>90.128262878476036</v>
      </c>
      <c r="U133" s="38">
        <v>0</v>
      </c>
      <c r="V133" s="39">
        <f t="shared" si="39"/>
        <v>0</v>
      </c>
      <c r="W133" s="41">
        <f t="shared" si="49"/>
        <v>90.128262878476036</v>
      </c>
      <c r="X133" s="42">
        <v>0</v>
      </c>
      <c r="Y133" s="43">
        <f t="shared" si="40"/>
        <v>0</v>
      </c>
      <c r="Z133" s="44">
        <f t="shared" si="41"/>
        <v>0</v>
      </c>
      <c r="AA133" s="45">
        <f t="shared" si="42"/>
        <v>0</v>
      </c>
      <c r="AB133" s="46">
        <f t="shared" si="50"/>
        <v>90.128262878476036</v>
      </c>
      <c r="AC133" s="38">
        <f t="shared" si="43"/>
        <v>81282.444831439585</v>
      </c>
      <c r="AD133" s="39">
        <f t="shared" si="44"/>
        <v>139.1822685469856</v>
      </c>
      <c r="AE133" s="41">
        <f t="shared" si="51"/>
        <v>90.128262878476036</v>
      </c>
      <c r="AF133" s="33"/>
      <c r="AG133" s="47">
        <v>0</v>
      </c>
      <c r="AH133" s="33"/>
      <c r="AI133" s="38">
        <v>4752.6086217323373</v>
      </c>
      <c r="AJ133" s="39">
        <f t="shared" si="45"/>
        <v>84.33057599758105</v>
      </c>
      <c r="AK133" s="39">
        <v>0</v>
      </c>
      <c r="AL133" s="48">
        <f t="shared" si="46"/>
        <v>0</v>
      </c>
      <c r="AM133" s="49">
        <f t="shared" si="47"/>
        <v>4752.6086217323373</v>
      </c>
      <c r="AO133" s="50">
        <v>2266.5089012681951</v>
      </c>
      <c r="AQ133" s="50">
        <v>64473.154288731217</v>
      </c>
      <c r="AS133" s="51">
        <v>-185915.95</v>
      </c>
      <c r="AT133" s="52">
        <v>-263317.5</v>
      </c>
      <c r="AU133" s="52">
        <v>-134874.00992000001</v>
      </c>
      <c r="AV133" s="52">
        <v>-1413.5331550000001</v>
      </c>
      <c r="AW133" s="52">
        <v>-28647</v>
      </c>
      <c r="AX133" s="53">
        <v>-51954.806457999999</v>
      </c>
    </row>
    <row r="134" spans="1:50">
      <c r="A134" s="2">
        <v>548</v>
      </c>
      <c r="B134" s="3">
        <v>5114</v>
      </c>
      <c r="C134" s="35"/>
      <c r="D134" s="4" t="s">
        <v>106</v>
      </c>
      <c r="E134" s="21">
        <v>259.66666666666669</v>
      </c>
      <c r="F134" s="21">
        <v>467909.33333333331</v>
      </c>
      <c r="G134" s="15">
        <v>1.97</v>
      </c>
      <c r="H134" s="21">
        <v>237517.42808798645</v>
      </c>
      <c r="I134" s="21">
        <v>49030.333333333336</v>
      </c>
      <c r="J134" s="36">
        <v>0</v>
      </c>
      <c r="K134" s="17">
        <v>1.65</v>
      </c>
      <c r="L134" s="21">
        <v>391903.75634517759</v>
      </c>
      <c r="M134" s="21">
        <v>39991.125</v>
      </c>
      <c r="N134" s="21">
        <f t="shared" si="36"/>
        <v>431894.88134517759</v>
      </c>
      <c r="O134" s="37">
        <f t="shared" si="37"/>
        <v>1663.2665520353437</v>
      </c>
      <c r="P134" s="37">
        <f t="shared" si="52"/>
        <v>2400.6516979319881</v>
      </c>
      <c r="Q134" s="37">
        <f t="shared" si="53"/>
        <v>69.283959579315251</v>
      </c>
      <c r="R134" s="38">
        <v>70845.506867263102</v>
      </c>
      <c r="S134" s="39">
        <f t="shared" si="38"/>
        <v>272.83250398175778</v>
      </c>
      <c r="T134" s="40">
        <f t="shared" si="48"/>
        <v>80.648894534968576</v>
      </c>
      <c r="U134" s="38">
        <v>33357</v>
      </c>
      <c r="V134" s="39">
        <f t="shared" si="39"/>
        <v>128.46084724005135</v>
      </c>
      <c r="W134" s="41">
        <f t="shared" si="49"/>
        <v>85.999976799451701</v>
      </c>
      <c r="X134" s="42">
        <v>0</v>
      </c>
      <c r="Y134" s="43">
        <f t="shared" si="40"/>
        <v>0</v>
      </c>
      <c r="Z134" s="44">
        <f t="shared" si="41"/>
        <v>33357</v>
      </c>
      <c r="AA134" s="45">
        <f t="shared" si="42"/>
        <v>128.46084724005135</v>
      </c>
      <c r="AB134" s="46">
        <f t="shared" si="50"/>
        <v>85.999976799451701</v>
      </c>
      <c r="AC134" s="38">
        <f t="shared" si="43"/>
        <v>104202.5068672631</v>
      </c>
      <c r="AD134" s="39">
        <f t="shared" si="44"/>
        <v>401.29335122180913</v>
      </c>
      <c r="AE134" s="41">
        <f t="shared" si="51"/>
        <v>85.999976799451687</v>
      </c>
      <c r="AF134" s="33"/>
      <c r="AG134" s="47">
        <v>0</v>
      </c>
      <c r="AH134" s="33"/>
      <c r="AI134" s="38">
        <v>3216.7744528041271</v>
      </c>
      <c r="AJ134" s="39">
        <f t="shared" si="45"/>
        <v>69.283959579315251</v>
      </c>
      <c r="AK134" s="39">
        <v>0</v>
      </c>
      <c r="AL134" s="48">
        <f t="shared" si="46"/>
        <v>0</v>
      </c>
      <c r="AM134" s="49">
        <f t="shared" si="47"/>
        <v>3216.7744528041271</v>
      </c>
      <c r="AO134" s="50">
        <v>612.51721275972534</v>
      </c>
      <c r="AQ134" s="50">
        <v>23751.742808798648</v>
      </c>
      <c r="AS134" s="51">
        <v>-89371.5</v>
      </c>
      <c r="AT134" s="52">
        <v>-115007.15</v>
      </c>
      <c r="AU134" s="52">
        <v>-58907.872797999997</v>
      </c>
      <c r="AV134" s="52">
        <v>-617.37788699999999</v>
      </c>
      <c r="AW134" s="52">
        <v>-23527</v>
      </c>
      <c r="AX134" s="53">
        <v>-22691.896918999999</v>
      </c>
    </row>
    <row r="135" spans="1:50">
      <c r="A135" s="2">
        <v>549</v>
      </c>
      <c r="B135" s="3">
        <v>2219</v>
      </c>
      <c r="C135" s="35">
        <v>351</v>
      </c>
      <c r="D135" s="4" t="s">
        <v>107</v>
      </c>
      <c r="E135" s="21">
        <v>381</v>
      </c>
      <c r="F135" s="21">
        <v>580767.33333333337</v>
      </c>
      <c r="G135" s="15">
        <v>1.6866666666666668</v>
      </c>
      <c r="H135" s="21">
        <v>344449.57369942195</v>
      </c>
      <c r="I135" s="21">
        <v>77335.666666666672</v>
      </c>
      <c r="J135" s="36">
        <v>0</v>
      </c>
      <c r="K135" s="17">
        <v>1.65</v>
      </c>
      <c r="L135" s="21">
        <v>568341.79660404625</v>
      </c>
      <c r="M135" s="21">
        <v>63705.599999999999</v>
      </c>
      <c r="N135" s="21">
        <f t="shared" si="36"/>
        <v>632047.39660404623</v>
      </c>
      <c r="O135" s="37">
        <f t="shared" si="37"/>
        <v>1658.9170514541895</v>
      </c>
      <c r="P135" s="37">
        <f t="shared" si="52"/>
        <v>2400.6516979319881</v>
      </c>
      <c r="Q135" s="37">
        <f t="shared" si="53"/>
        <v>69.102779586194998</v>
      </c>
      <c r="R135" s="38">
        <v>104562.33311397498</v>
      </c>
      <c r="S135" s="39">
        <f t="shared" si="38"/>
        <v>274.44181919678471</v>
      </c>
      <c r="T135" s="40">
        <f t="shared" si="48"/>
        <v>80.534751139302813</v>
      </c>
      <c r="U135" s="38">
        <v>49988</v>
      </c>
      <c r="V135" s="39">
        <f t="shared" si="39"/>
        <v>131.20209973753282</v>
      </c>
      <c r="W135" s="41">
        <f t="shared" si="49"/>
        <v>86.000021251187661</v>
      </c>
      <c r="X135" s="42">
        <v>0</v>
      </c>
      <c r="Y135" s="43">
        <f t="shared" si="40"/>
        <v>0</v>
      </c>
      <c r="Z135" s="44">
        <f t="shared" si="41"/>
        <v>49988</v>
      </c>
      <c r="AA135" s="45">
        <f t="shared" si="42"/>
        <v>131.20209973753282</v>
      </c>
      <c r="AB135" s="46">
        <f t="shared" si="50"/>
        <v>86.000021251187661</v>
      </c>
      <c r="AC135" s="38">
        <f t="shared" si="43"/>
        <v>154550.33311397498</v>
      </c>
      <c r="AD135" s="39">
        <f t="shared" si="44"/>
        <v>405.64391893431753</v>
      </c>
      <c r="AE135" s="41">
        <f t="shared" si="51"/>
        <v>86.000021251187661</v>
      </c>
      <c r="AF135" s="33"/>
      <c r="AG135" s="47">
        <v>0</v>
      </c>
      <c r="AH135" s="33"/>
      <c r="AI135" s="38">
        <v>0</v>
      </c>
      <c r="AJ135" s="39">
        <f t="shared" si="45"/>
        <v>69.102779586194998</v>
      </c>
      <c r="AK135" s="39">
        <v>0</v>
      </c>
      <c r="AL135" s="48">
        <f t="shared" si="46"/>
        <v>0</v>
      </c>
      <c r="AM135" s="49">
        <f t="shared" si="47"/>
        <v>0</v>
      </c>
      <c r="AO135" s="50">
        <v>3492.1935785507376</v>
      </c>
      <c r="AQ135" s="50">
        <v>34444.957369942196</v>
      </c>
      <c r="AS135" s="51">
        <v>-130413.75</v>
      </c>
      <c r="AT135" s="52">
        <v>-162519.75</v>
      </c>
      <c r="AU135" s="52">
        <v>-83244.329899999997</v>
      </c>
      <c r="AV135" s="52">
        <v>-872.43361700000003</v>
      </c>
      <c r="AW135" s="52">
        <v>-41092</v>
      </c>
      <c r="AX135" s="53">
        <v>-32066.541592000001</v>
      </c>
    </row>
    <row r="136" spans="1:50">
      <c r="A136" s="2">
        <v>550</v>
      </c>
      <c r="B136" s="3">
        <v>2220</v>
      </c>
      <c r="C136" s="35"/>
      <c r="D136" s="4" t="s">
        <v>108</v>
      </c>
      <c r="E136" s="21">
        <v>81.333333333333329</v>
      </c>
      <c r="F136" s="21">
        <v>78431.333333333328</v>
      </c>
      <c r="G136" s="15">
        <v>1.3999999999999997</v>
      </c>
      <c r="H136" s="21">
        <v>56022.380952380954</v>
      </c>
      <c r="I136" s="21">
        <v>9102.6666666666661</v>
      </c>
      <c r="J136" s="36">
        <v>0</v>
      </c>
      <c r="K136" s="17">
        <v>1.65</v>
      </c>
      <c r="L136" s="21">
        <v>92436.92857142858</v>
      </c>
      <c r="M136" s="21">
        <v>7455.2208333333328</v>
      </c>
      <c r="N136" s="21">
        <f t="shared" si="36"/>
        <v>99892.149404761905</v>
      </c>
      <c r="O136" s="37">
        <f t="shared" si="37"/>
        <v>1228.1821648126465</v>
      </c>
      <c r="P136" s="37">
        <f t="shared" si="52"/>
        <v>2400.6516979319881</v>
      </c>
      <c r="Q136" s="37">
        <f t="shared" si="53"/>
        <v>51.160364740568113</v>
      </c>
      <c r="R136" s="38">
        <v>35283.516483337997</v>
      </c>
      <c r="S136" s="39">
        <f t="shared" si="38"/>
        <v>433.81372725415571</v>
      </c>
      <c r="T136" s="40">
        <f t="shared" si="48"/>
        <v>69.231029786557883</v>
      </c>
      <c r="U136" s="38">
        <v>32742</v>
      </c>
      <c r="V136" s="39">
        <f t="shared" si="39"/>
        <v>402.56557377049182</v>
      </c>
      <c r="W136" s="41">
        <f t="shared" si="49"/>
        <v>86.000041889283011</v>
      </c>
      <c r="X136" s="42">
        <v>0</v>
      </c>
      <c r="Y136" s="43">
        <f t="shared" si="40"/>
        <v>0</v>
      </c>
      <c r="Z136" s="44">
        <f t="shared" si="41"/>
        <v>32742</v>
      </c>
      <c r="AA136" s="45">
        <f t="shared" si="42"/>
        <v>402.56557377049182</v>
      </c>
      <c r="AB136" s="46">
        <f t="shared" si="50"/>
        <v>86.000041889283011</v>
      </c>
      <c r="AC136" s="38">
        <f t="shared" si="43"/>
        <v>68025.516483337997</v>
      </c>
      <c r="AD136" s="39">
        <f t="shared" si="44"/>
        <v>836.37930102464748</v>
      </c>
      <c r="AE136" s="41">
        <f t="shared" si="51"/>
        <v>86.000041889283011</v>
      </c>
      <c r="AF136" s="33"/>
      <c r="AG136" s="47">
        <v>0</v>
      </c>
      <c r="AH136" s="33"/>
      <c r="AI136" s="38">
        <v>32046.038718887972</v>
      </c>
      <c r="AJ136" s="39">
        <f t="shared" si="45"/>
        <v>51.160364740568113</v>
      </c>
      <c r="AK136" s="39">
        <v>0</v>
      </c>
      <c r="AL136" s="48">
        <f t="shared" si="46"/>
        <v>0</v>
      </c>
      <c r="AM136" s="49">
        <f t="shared" si="47"/>
        <v>32046.038718887972</v>
      </c>
      <c r="AO136" s="50">
        <v>230.18413711632024</v>
      </c>
      <c r="AQ136" s="50">
        <v>5602.2380952380954</v>
      </c>
      <c r="AS136" s="51">
        <v>-29480.5</v>
      </c>
      <c r="AT136" s="52">
        <v>-37299.599999999999</v>
      </c>
      <c r="AU136" s="52">
        <v>-19105.256043000001</v>
      </c>
      <c r="AV136" s="52">
        <v>-200.23066600000001</v>
      </c>
      <c r="AW136" s="52">
        <v>-3248</v>
      </c>
      <c r="AX136" s="53">
        <v>-7359.5341360000002</v>
      </c>
    </row>
    <row r="137" spans="1:50">
      <c r="A137" s="2">
        <v>551</v>
      </c>
      <c r="B137" s="3">
        <v>2221</v>
      </c>
      <c r="C137" s="35">
        <v>351</v>
      </c>
      <c r="D137" s="4" t="s">
        <v>109</v>
      </c>
      <c r="E137" s="21">
        <v>5634.333333333333</v>
      </c>
      <c r="F137" s="21">
        <v>10686412.333333334</v>
      </c>
      <c r="G137" s="15">
        <v>1.45</v>
      </c>
      <c r="H137" s="21">
        <v>7369939.5402298858</v>
      </c>
      <c r="I137" s="21">
        <v>1228573</v>
      </c>
      <c r="J137" s="36">
        <v>0</v>
      </c>
      <c r="K137" s="17">
        <v>1.65</v>
      </c>
      <c r="L137" s="21">
        <v>12160400.241379311</v>
      </c>
      <c r="M137" s="21">
        <v>1253515.5624999998</v>
      </c>
      <c r="N137" s="21">
        <f t="shared" si="36"/>
        <v>13413915.803879311</v>
      </c>
      <c r="O137" s="37">
        <f t="shared" si="37"/>
        <v>2380.745868285981</v>
      </c>
      <c r="P137" s="37">
        <f t="shared" si="52"/>
        <v>2400.6516979319881</v>
      </c>
      <c r="Q137" s="37">
        <f t="shared" si="53"/>
        <v>99.170815588818883</v>
      </c>
      <c r="R137" s="38">
        <v>41497.749415792379</v>
      </c>
      <c r="S137" s="39">
        <f t="shared" si="38"/>
        <v>7.3651569690218981</v>
      </c>
      <c r="T137" s="40">
        <f t="shared" si="48"/>
        <v>99.477613820955852</v>
      </c>
      <c r="U137" s="38">
        <v>0</v>
      </c>
      <c r="V137" s="39">
        <f t="shared" si="39"/>
        <v>0</v>
      </c>
      <c r="W137" s="41">
        <f t="shared" si="49"/>
        <v>99.477613820955852</v>
      </c>
      <c r="X137" s="42">
        <v>0</v>
      </c>
      <c r="Y137" s="43">
        <f t="shared" si="40"/>
        <v>0</v>
      </c>
      <c r="Z137" s="44">
        <f t="shared" si="41"/>
        <v>0</v>
      </c>
      <c r="AA137" s="45">
        <f t="shared" si="42"/>
        <v>0</v>
      </c>
      <c r="AB137" s="46">
        <f t="shared" si="50"/>
        <v>99.477613820955852</v>
      </c>
      <c r="AC137" s="38">
        <f t="shared" si="43"/>
        <v>41497.749415792379</v>
      </c>
      <c r="AD137" s="39">
        <f t="shared" si="44"/>
        <v>7.3651569690218981</v>
      </c>
      <c r="AE137" s="41">
        <f t="shared" si="51"/>
        <v>99.477613820955852</v>
      </c>
      <c r="AF137" s="33"/>
      <c r="AG137" s="47">
        <v>0</v>
      </c>
      <c r="AH137" s="33"/>
      <c r="AI137" s="38">
        <v>0</v>
      </c>
      <c r="AJ137" s="39">
        <f t="shared" si="45"/>
        <v>99.170815588818883</v>
      </c>
      <c r="AK137" s="39">
        <v>0</v>
      </c>
      <c r="AL137" s="48">
        <f t="shared" si="46"/>
        <v>0</v>
      </c>
      <c r="AM137" s="49">
        <f t="shared" si="47"/>
        <v>0</v>
      </c>
      <c r="AO137" s="50">
        <v>82431.700092989311</v>
      </c>
      <c r="AQ137" s="50">
        <v>736993.95402298868</v>
      </c>
      <c r="AS137" s="51">
        <v>-1861775</v>
      </c>
      <c r="AT137" s="52">
        <v>-2515503.7999999998</v>
      </c>
      <c r="AU137" s="52">
        <v>-1288467.565253</v>
      </c>
      <c r="AV137" s="52">
        <v>-13503.651473</v>
      </c>
      <c r="AW137" s="52">
        <v>-566407</v>
      </c>
      <c r="AX137" s="53">
        <v>-496330.48665600002</v>
      </c>
    </row>
    <row r="138" spans="1:50">
      <c r="A138" s="2">
        <v>552</v>
      </c>
      <c r="B138" s="3">
        <v>4226</v>
      </c>
      <c r="C138" s="35"/>
      <c r="D138" s="4" t="s">
        <v>110</v>
      </c>
      <c r="E138" s="21">
        <v>4113.333333333333</v>
      </c>
      <c r="F138" s="21">
        <v>7265532</v>
      </c>
      <c r="G138" s="15">
        <v>1.55</v>
      </c>
      <c r="H138" s="21">
        <v>4687439.9999999991</v>
      </c>
      <c r="I138" s="21">
        <v>779592</v>
      </c>
      <c r="J138" s="36">
        <v>0</v>
      </c>
      <c r="K138" s="17">
        <v>1.65</v>
      </c>
      <c r="L138" s="21">
        <v>7734276</v>
      </c>
      <c r="M138" s="21">
        <v>958312.77083333337</v>
      </c>
      <c r="N138" s="21">
        <f t="shared" si="36"/>
        <v>8692588.770833334</v>
      </c>
      <c r="O138" s="37">
        <f t="shared" si="37"/>
        <v>2113.2711760534849</v>
      </c>
      <c r="P138" s="37">
        <f t="shared" si="52"/>
        <v>2400.6516979319881</v>
      </c>
      <c r="Q138" s="37">
        <f t="shared" si="53"/>
        <v>88.029062186486129</v>
      </c>
      <c r="R138" s="38">
        <v>437373.99559762032</v>
      </c>
      <c r="S138" s="39">
        <f t="shared" si="38"/>
        <v>106.33079309504546</v>
      </c>
      <c r="T138" s="40">
        <f t="shared" si="48"/>
        <v>92.458309177486228</v>
      </c>
      <c r="U138" s="38">
        <v>0</v>
      </c>
      <c r="V138" s="39">
        <f t="shared" si="39"/>
        <v>0</v>
      </c>
      <c r="W138" s="41">
        <f t="shared" si="49"/>
        <v>92.458309177486228</v>
      </c>
      <c r="X138" s="42">
        <v>0</v>
      </c>
      <c r="Y138" s="43">
        <f t="shared" si="40"/>
        <v>0</v>
      </c>
      <c r="Z138" s="44">
        <f t="shared" si="41"/>
        <v>0</v>
      </c>
      <c r="AA138" s="45">
        <f t="shared" si="42"/>
        <v>0</v>
      </c>
      <c r="AB138" s="46">
        <f t="shared" si="50"/>
        <v>92.458309177486228</v>
      </c>
      <c r="AC138" s="38">
        <f t="shared" si="43"/>
        <v>437373.99559762032</v>
      </c>
      <c r="AD138" s="39">
        <f t="shared" si="44"/>
        <v>106.33079309504546</v>
      </c>
      <c r="AE138" s="41">
        <f t="shared" si="51"/>
        <v>92.458309177486228</v>
      </c>
      <c r="AF138" s="33"/>
      <c r="AG138" s="47">
        <v>0</v>
      </c>
      <c r="AH138" s="33"/>
      <c r="AI138" s="38">
        <v>0</v>
      </c>
      <c r="AJ138" s="39">
        <f t="shared" si="45"/>
        <v>88.029062186486129</v>
      </c>
      <c r="AK138" s="39">
        <v>0</v>
      </c>
      <c r="AL138" s="48">
        <f t="shared" si="46"/>
        <v>0</v>
      </c>
      <c r="AM138" s="49">
        <f t="shared" si="47"/>
        <v>0</v>
      </c>
      <c r="AO138" s="50">
        <v>39497.158353734638</v>
      </c>
      <c r="AQ138" s="50">
        <v>468744</v>
      </c>
      <c r="AS138" s="51">
        <v>-1491983.7</v>
      </c>
      <c r="AT138" s="52">
        <v>-1830789.45</v>
      </c>
      <c r="AU138" s="52">
        <v>-937749.65075699997</v>
      </c>
      <c r="AV138" s="52">
        <v>-9827.9885300000005</v>
      </c>
      <c r="AW138" s="52">
        <v>-222036</v>
      </c>
      <c r="AX138" s="53">
        <v>-361230.46716399997</v>
      </c>
    </row>
    <row r="139" spans="1:50" s="57" customFormat="1">
      <c r="A139" s="2">
        <v>553</v>
      </c>
      <c r="B139" s="3">
        <v>2223</v>
      </c>
      <c r="C139" s="35"/>
      <c r="D139" s="4" t="s">
        <v>111</v>
      </c>
      <c r="E139" s="21">
        <v>100.66666666666667</v>
      </c>
      <c r="F139" s="21">
        <v>120769.66666666667</v>
      </c>
      <c r="G139" s="15">
        <v>0.98666666666666669</v>
      </c>
      <c r="H139" s="21">
        <v>120636.23737373737</v>
      </c>
      <c r="I139" s="21">
        <v>13048.666666666666</v>
      </c>
      <c r="J139" s="36">
        <v>0</v>
      </c>
      <c r="K139" s="17">
        <v>1.65</v>
      </c>
      <c r="L139" s="21">
        <v>199049.79166666666</v>
      </c>
      <c r="M139" s="21">
        <v>16174.299999999997</v>
      </c>
      <c r="N139" s="21">
        <f t="shared" si="36"/>
        <v>215224.09166666665</v>
      </c>
      <c r="O139" s="37">
        <f t="shared" si="37"/>
        <v>2137.9876655629137</v>
      </c>
      <c r="P139" s="37">
        <f t="shared" si="52"/>
        <v>2400.6516979319881</v>
      </c>
      <c r="Q139" s="37">
        <f t="shared" si="53"/>
        <v>89.058636344649955</v>
      </c>
      <c r="R139" s="38">
        <v>9783.3596589733843</v>
      </c>
      <c r="S139" s="39">
        <f t="shared" si="38"/>
        <v>97.185691976556797</v>
      </c>
      <c r="T139" s="40">
        <f t="shared" si="48"/>
        <v>93.106940897129448</v>
      </c>
      <c r="U139" s="38">
        <v>0</v>
      </c>
      <c r="V139" s="39">
        <f t="shared" si="39"/>
        <v>0</v>
      </c>
      <c r="W139" s="41">
        <f t="shared" si="49"/>
        <v>93.106940897129448</v>
      </c>
      <c r="X139" s="42">
        <v>0</v>
      </c>
      <c r="Y139" s="43">
        <f t="shared" si="40"/>
        <v>0</v>
      </c>
      <c r="Z139" s="44">
        <f t="shared" si="41"/>
        <v>0</v>
      </c>
      <c r="AA139" s="45">
        <f t="shared" si="42"/>
        <v>0</v>
      </c>
      <c r="AB139" s="46">
        <f t="shared" si="50"/>
        <v>93.106940897129448</v>
      </c>
      <c r="AC139" s="38">
        <f t="shared" si="43"/>
        <v>9783.3596589733843</v>
      </c>
      <c r="AD139" s="39">
        <f t="shared" si="44"/>
        <v>97.185691976556797</v>
      </c>
      <c r="AE139" s="41">
        <f t="shared" si="51"/>
        <v>93.106940897129448</v>
      </c>
      <c r="AF139" s="33"/>
      <c r="AG139" s="47">
        <v>0</v>
      </c>
      <c r="AH139" s="33"/>
      <c r="AI139" s="38">
        <v>28901.291272878676</v>
      </c>
      <c r="AJ139" s="39">
        <f t="shared" si="45"/>
        <v>89.058636344649955</v>
      </c>
      <c r="AK139" s="39">
        <v>0</v>
      </c>
      <c r="AL139" s="48">
        <f t="shared" si="46"/>
        <v>0</v>
      </c>
      <c r="AM139" s="49">
        <f t="shared" si="47"/>
        <v>28901.291272878676</v>
      </c>
      <c r="AN139" s="13"/>
      <c r="AO139" s="50">
        <v>700.13173451022612</v>
      </c>
      <c r="AP139" s="13"/>
      <c r="AQ139" s="50">
        <v>12063.623737373739</v>
      </c>
      <c r="AR139" s="21"/>
      <c r="AS139" s="51">
        <v>-48405.55</v>
      </c>
      <c r="AT139" s="52">
        <v>-44404.3</v>
      </c>
      <c r="AU139" s="52">
        <v>-22744.352432</v>
      </c>
      <c r="AV139" s="52">
        <v>-238.36984100000001</v>
      </c>
      <c r="AW139" s="52">
        <v>-3867</v>
      </c>
      <c r="AX139" s="53">
        <v>-8761.3501620000006</v>
      </c>
    </row>
    <row r="140" spans="1:50">
      <c r="A140" s="2">
        <v>554</v>
      </c>
      <c r="B140" s="3">
        <v>4227</v>
      </c>
      <c r="C140" s="35"/>
      <c r="D140" s="4" t="s">
        <v>112</v>
      </c>
      <c r="E140" s="21">
        <v>814</v>
      </c>
      <c r="F140" s="21">
        <v>1423143</v>
      </c>
      <c r="G140" s="15">
        <v>1.5333333333333332</v>
      </c>
      <c r="H140" s="21">
        <v>928432.88888888888</v>
      </c>
      <c r="I140" s="21">
        <v>220903.66666666666</v>
      </c>
      <c r="J140" s="36">
        <v>0</v>
      </c>
      <c r="K140" s="17">
        <v>1.65</v>
      </c>
      <c r="L140" s="21">
        <v>1531914.2666666664</v>
      </c>
      <c r="M140" s="21">
        <v>227008.30000000002</v>
      </c>
      <c r="N140" s="21">
        <f t="shared" si="36"/>
        <v>1758922.5666666664</v>
      </c>
      <c r="O140" s="37">
        <f t="shared" si="37"/>
        <v>2160.8385339885335</v>
      </c>
      <c r="P140" s="37">
        <f t="shared" si="52"/>
        <v>2400.6516979319881</v>
      </c>
      <c r="Q140" s="37">
        <f t="shared" si="53"/>
        <v>90.010497393268722</v>
      </c>
      <c r="R140" s="38">
        <v>72226.928716489099</v>
      </c>
      <c r="S140" s="39">
        <f t="shared" si="38"/>
        <v>88.730870659077524</v>
      </c>
      <c r="T140" s="40">
        <f t="shared" si="48"/>
        <v>93.706613357759267</v>
      </c>
      <c r="U140" s="38">
        <v>0</v>
      </c>
      <c r="V140" s="39">
        <f t="shared" si="39"/>
        <v>0</v>
      </c>
      <c r="W140" s="41">
        <f t="shared" si="49"/>
        <v>93.706613357759267</v>
      </c>
      <c r="X140" s="42">
        <v>0</v>
      </c>
      <c r="Y140" s="43">
        <f t="shared" si="40"/>
        <v>0</v>
      </c>
      <c r="Z140" s="44">
        <f t="shared" si="41"/>
        <v>0</v>
      </c>
      <c r="AA140" s="45">
        <f t="shared" si="42"/>
        <v>0</v>
      </c>
      <c r="AB140" s="46">
        <f t="shared" si="50"/>
        <v>93.706613357759267</v>
      </c>
      <c r="AC140" s="38">
        <f t="shared" si="43"/>
        <v>72226.928716489099</v>
      </c>
      <c r="AD140" s="39">
        <f t="shared" si="44"/>
        <v>88.730870659077524</v>
      </c>
      <c r="AE140" s="41">
        <f t="shared" si="51"/>
        <v>93.706613357759267</v>
      </c>
      <c r="AF140" s="33"/>
      <c r="AG140" s="47">
        <v>0</v>
      </c>
      <c r="AH140" s="33"/>
      <c r="AI140" s="38">
        <v>13404.019684797975</v>
      </c>
      <c r="AJ140" s="39">
        <f t="shared" si="45"/>
        <v>90.010497393268722</v>
      </c>
      <c r="AK140" s="39">
        <v>0</v>
      </c>
      <c r="AL140" s="48">
        <f t="shared" si="46"/>
        <v>0</v>
      </c>
      <c r="AM140" s="49">
        <f t="shared" si="47"/>
        <v>13404.019684797975</v>
      </c>
      <c r="AO140" s="50">
        <v>6327.9791970875995</v>
      </c>
      <c r="AQ140" s="50">
        <v>92843.288888888899</v>
      </c>
      <c r="AS140" s="51">
        <v>-270144</v>
      </c>
      <c r="AT140" s="52">
        <v>-362783.15</v>
      </c>
      <c r="AU140" s="52">
        <v>-185821.359367</v>
      </c>
      <c r="AV140" s="52">
        <v>-1947.4815980000001</v>
      </c>
      <c r="AW140" s="52">
        <v>-79048</v>
      </c>
      <c r="AX140" s="53">
        <v>-71580.230819999997</v>
      </c>
    </row>
    <row r="141" spans="1:50">
      <c r="A141" s="2">
        <v>555</v>
      </c>
      <c r="B141" s="3">
        <v>2225</v>
      </c>
      <c r="C141" s="35"/>
      <c r="D141" s="4" t="s">
        <v>113</v>
      </c>
      <c r="E141" s="21">
        <v>320.66666666666669</v>
      </c>
      <c r="F141" s="21">
        <v>566203.33333333337</v>
      </c>
      <c r="G141" s="15">
        <v>1.7</v>
      </c>
      <c r="H141" s="21">
        <v>333060.78431372548</v>
      </c>
      <c r="I141" s="21">
        <v>49827.333333333336</v>
      </c>
      <c r="J141" s="36">
        <v>0</v>
      </c>
      <c r="K141" s="17">
        <v>1.65</v>
      </c>
      <c r="L141" s="21">
        <v>549550.29411764711</v>
      </c>
      <c r="M141" s="21">
        <v>51379.36250000001</v>
      </c>
      <c r="N141" s="21">
        <f t="shared" si="36"/>
        <v>600929.65661764715</v>
      </c>
      <c r="O141" s="37">
        <f t="shared" si="37"/>
        <v>1874.0010081631408</v>
      </c>
      <c r="P141" s="37">
        <f t="shared" si="52"/>
        <v>2400.6516979319881</v>
      </c>
      <c r="Q141" s="37">
        <f t="shared" si="53"/>
        <v>78.062178273402836</v>
      </c>
      <c r="R141" s="38">
        <v>62485.34883877432</v>
      </c>
      <c r="S141" s="39">
        <f t="shared" si="38"/>
        <v>194.86075521447293</v>
      </c>
      <c r="T141" s="40">
        <f t="shared" si="48"/>
        <v>86.179172312243779</v>
      </c>
      <c r="U141" s="38">
        <v>0</v>
      </c>
      <c r="V141" s="39">
        <f t="shared" si="39"/>
        <v>0</v>
      </c>
      <c r="W141" s="41">
        <f t="shared" si="49"/>
        <v>86.179172312243779</v>
      </c>
      <c r="X141" s="42">
        <v>0</v>
      </c>
      <c r="Y141" s="43">
        <f t="shared" si="40"/>
        <v>0</v>
      </c>
      <c r="Z141" s="44">
        <f t="shared" si="41"/>
        <v>0</v>
      </c>
      <c r="AA141" s="45">
        <f t="shared" si="42"/>
        <v>0</v>
      </c>
      <c r="AB141" s="46">
        <f t="shared" si="50"/>
        <v>86.179172312243779</v>
      </c>
      <c r="AC141" s="38">
        <f t="shared" si="43"/>
        <v>62485.34883877432</v>
      </c>
      <c r="AD141" s="39">
        <f t="shared" si="44"/>
        <v>194.86075521447293</v>
      </c>
      <c r="AE141" s="41">
        <f t="shared" si="51"/>
        <v>86.179172312243779</v>
      </c>
      <c r="AF141" s="33"/>
      <c r="AG141" s="47">
        <v>0</v>
      </c>
      <c r="AH141" s="33"/>
      <c r="AI141" s="38">
        <v>38889.380920699208</v>
      </c>
      <c r="AJ141" s="39">
        <f t="shared" si="45"/>
        <v>78.062178273402836</v>
      </c>
      <c r="AK141" s="39">
        <v>0</v>
      </c>
      <c r="AL141" s="48">
        <f t="shared" si="46"/>
        <v>0</v>
      </c>
      <c r="AM141" s="49">
        <f t="shared" si="47"/>
        <v>38889.380920699208</v>
      </c>
      <c r="AO141" s="50">
        <v>1718.0421798144387</v>
      </c>
      <c r="AQ141" s="50">
        <v>33306.078431372553</v>
      </c>
      <c r="AS141" s="51">
        <v>-82530.850000000006</v>
      </c>
      <c r="AT141" s="52">
        <v>-140317.6</v>
      </c>
      <c r="AU141" s="52">
        <v>-71872.153684000004</v>
      </c>
      <c r="AV141" s="52">
        <v>-753.248696</v>
      </c>
      <c r="AW141" s="52">
        <v>-18810</v>
      </c>
      <c r="AX141" s="53">
        <v>-27685.866511</v>
      </c>
    </row>
    <row r="142" spans="1:50">
      <c r="A142" s="2">
        <v>556</v>
      </c>
      <c r="B142" s="3">
        <v>4228</v>
      </c>
      <c r="C142" s="35"/>
      <c r="D142" s="4" t="s">
        <v>114</v>
      </c>
      <c r="E142" s="21">
        <v>329.33333333333331</v>
      </c>
      <c r="F142" s="21">
        <v>523665.66666666669</v>
      </c>
      <c r="G142" s="15">
        <v>1.6333333333333335</v>
      </c>
      <c r="H142" s="21">
        <v>320267.61029411765</v>
      </c>
      <c r="I142" s="21">
        <v>70546</v>
      </c>
      <c r="J142" s="36">
        <v>0</v>
      </c>
      <c r="K142" s="17">
        <v>1.65</v>
      </c>
      <c r="L142" s="21">
        <v>528441.5569852941</v>
      </c>
      <c r="M142" s="21">
        <v>57966.662499999999</v>
      </c>
      <c r="N142" s="21">
        <f t="shared" si="36"/>
        <v>586408.21948529407</v>
      </c>
      <c r="O142" s="37">
        <f t="shared" si="37"/>
        <v>1780.591759570731</v>
      </c>
      <c r="P142" s="37">
        <f t="shared" si="52"/>
        <v>2400.6516979319881</v>
      </c>
      <c r="Q142" s="37">
        <f t="shared" si="53"/>
        <v>74.171182812758715</v>
      </c>
      <c r="R142" s="38">
        <v>75556.370355780149</v>
      </c>
      <c r="S142" s="39">
        <f t="shared" si="38"/>
        <v>229.42217719366442</v>
      </c>
      <c r="T142" s="40">
        <f t="shared" si="48"/>
        <v>83.727845172037959</v>
      </c>
      <c r="U142" s="38">
        <v>17964</v>
      </c>
      <c r="V142" s="39">
        <f t="shared" si="39"/>
        <v>54.546558704453446</v>
      </c>
      <c r="W142" s="41">
        <f t="shared" si="49"/>
        <v>86.000001468240427</v>
      </c>
      <c r="X142" s="42">
        <v>0</v>
      </c>
      <c r="Y142" s="43">
        <f t="shared" si="40"/>
        <v>0</v>
      </c>
      <c r="Z142" s="44">
        <f t="shared" si="41"/>
        <v>17964</v>
      </c>
      <c r="AA142" s="45">
        <f t="shared" si="42"/>
        <v>54.546558704453446</v>
      </c>
      <c r="AB142" s="46">
        <f t="shared" si="50"/>
        <v>86.000001468240427</v>
      </c>
      <c r="AC142" s="38">
        <f t="shared" si="43"/>
        <v>93520.370355780149</v>
      </c>
      <c r="AD142" s="39">
        <f t="shared" si="44"/>
        <v>283.96873589811787</v>
      </c>
      <c r="AE142" s="41">
        <f t="shared" si="51"/>
        <v>86.000001468240427</v>
      </c>
      <c r="AF142" s="33"/>
      <c r="AG142" s="47">
        <v>0</v>
      </c>
      <c r="AH142" s="33"/>
      <c r="AI142" s="38">
        <v>14158.359935756718</v>
      </c>
      <c r="AJ142" s="39">
        <f t="shared" si="45"/>
        <v>74.171182812758715</v>
      </c>
      <c r="AK142" s="39">
        <v>0</v>
      </c>
      <c r="AL142" s="48">
        <f t="shared" si="46"/>
        <v>0</v>
      </c>
      <c r="AM142" s="49">
        <f t="shared" si="47"/>
        <v>14158.359935756718</v>
      </c>
      <c r="AO142" s="50">
        <v>2049.8868678180543</v>
      </c>
      <c r="AQ142" s="50">
        <v>32026.761029411766</v>
      </c>
      <c r="AS142" s="51">
        <v>-81715.05</v>
      </c>
      <c r="AT142" s="52">
        <v>-146090.15</v>
      </c>
      <c r="AU142" s="52">
        <v>-74828.919500000004</v>
      </c>
      <c r="AV142" s="52">
        <v>-784.23677599999996</v>
      </c>
      <c r="AW142" s="52">
        <v>-12721</v>
      </c>
      <c r="AX142" s="53">
        <v>-28824.842032</v>
      </c>
    </row>
    <row r="143" spans="1:50">
      <c r="A143" s="2">
        <v>557</v>
      </c>
      <c r="B143" s="3">
        <v>2227</v>
      </c>
      <c r="C143" s="35"/>
      <c r="D143" s="4" t="s">
        <v>115</v>
      </c>
      <c r="E143" s="21">
        <v>560.33333333333337</v>
      </c>
      <c r="F143" s="21">
        <v>1067739.3333333333</v>
      </c>
      <c r="G143" s="15">
        <v>1.5066666666666666</v>
      </c>
      <c r="H143" s="21">
        <v>709045.14189514192</v>
      </c>
      <c r="I143" s="21">
        <v>86499</v>
      </c>
      <c r="J143" s="36">
        <v>0</v>
      </c>
      <c r="K143" s="17">
        <v>1.65</v>
      </c>
      <c r="L143" s="21">
        <v>1169924.4841269841</v>
      </c>
      <c r="M143" s="21">
        <v>106690.325</v>
      </c>
      <c r="N143" s="21">
        <f t="shared" si="36"/>
        <v>1276614.8091269841</v>
      </c>
      <c r="O143" s="37">
        <f t="shared" si="37"/>
        <v>2278.3131632248378</v>
      </c>
      <c r="P143" s="37">
        <f t="shared" si="52"/>
        <v>2400.6516979319881</v>
      </c>
      <c r="Q143" s="37">
        <f t="shared" si="53"/>
        <v>94.903944840788967</v>
      </c>
      <c r="R143" s="38">
        <v>25363.632810601659</v>
      </c>
      <c r="S143" s="39">
        <f t="shared" si="38"/>
        <v>45.265257841644839</v>
      </c>
      <c r="T143" s="40">
        <f t="shared" si="48"/>
        <v>96.789485249697009</v>
      </c>
      <c r="U143" s="38">
        <v>0</v>
      </c>
      <c r="V143" s="39">
        <f t="shared" si="39"/>
        <v>0</v>
      </c>
      <c r="W143" s="41">
        <f t="shared" si="49"/>
        <v>96.789485249697009</v>
      </c>
      <c r="X143" s="42">
        <v>0</v>
      </c>
      <c r="Y143" s="43">
        <f t="shared" si="40"/>
        <v>0</v>
      </c>
      <c r="Z143" s="44">
        <f t="shared" si="41"/>
        <v>0</v>
      </c>
      <c r="AA143" s="45">
        <f t="shared" si="42"/>
        <v>0</v>
      </c>
      <c r="AB143" s="46">
        <f t="shared" si="50"/>
        <v>96.789485249697009</v>
      </c>
      <c r="AC143" s="38">
        <f t="shared" si="43"/>
        <v>25363.632810601659</v>
      </c>
      <c r="AD143" s="39">
        <f t="shared" si="44"/>
        <v>45.265257841644839</v>
      </c>
      <c r="AE143" s="41">
        <f t="shared" si="51"/>
        <v>96.789485249697009</v>
      </c>
      <c r="AF143" s="33"/>
      <c r="AG143" s="47">
        <v>0</v>
      </c>
      <c r="AH143" s="33"/>
      <c r="AI143" s="38">
        <v>6266.5671880262462</v>
      </c>
      <c r="AJ143" s="39">
        <f t="shared" si="45"/>
        <v>94.903944840788967</v>
      </c>
      <c r="AK143" s="39">
        <v>0</v>
      </c>
      <c r="AL143" s="48">
        <f t="shared" si="46"/>
        <v>0</v>
      </c>
      <c r="AM143" s="49">
        <f t="shared" si="47"/>
        <v>6266.5671880262462</v>
      </c>
      <c r="AO143" s="50">
        <v>2783.8359422097551</v>
      </c>
      <c r="AQ143" s="50">
        <v>70904.514189514201</v>
      </c>
      <c r="AS143" s="51">
        <v>-214520.25</v>
      </c>
      <c r="AT143" s="52">
        <v>-256656.85</v>
      </c>
      <c r="AU143" s="52">
        <v>-131462.357055</v>
      </c>
      <c r="AV143" s="52">
        <v>-1377.777679</v>
      </c>
      <c r="AW143" s="52">
        <v>-29599</v>
      </c>
      <c r="AX143" s="53">
        <v>-50640.603933999999</v>
      </c>
    </row>
    <row r="144" spans="1:50">
      <c r="A144" s="2">
        <v>561</v>
      </c>
      <c r="B144" s="3">
        <v>1101</v>
      </c>
      <c r="C144" s="35"/>
      <c r="D144" s="4" t="s">
        <v>0</v>
      </c>
      <c r="E144" s="21">
        <v>3623.6666666666665</v>
      </c>
      <c r="F144" s="21">
        <v>6258902.666666667</v>
      </c>
      <c r="G144" s="15">
        <v>2.0066666666666668</v>
      </c>
      <c r="H144" s="21">
        <v>3119287.7393503468</v>
      </c>
      <c r="I144" s="21">
        <v>1338018</v>
      </c>
      <c r="J144" s="36">
        <v>0</v>
      </c>
      <c r="K144" s="17">
        <v>1.65</v>
      </c>
      <c r="L144" s="21">
        <v>5146824.7699280716</v>
      </c>
      <c r="M144" s="21">
        <v>1103657.4629166666</v>
      </c>
      <c r="N144" s="21">
        <f t="shared" si="36"/>
        <v>6250482.2328447383</v>
      </c>
      <c r="O144" s="37">
        <f t="shared" si="37"/>
        <v>1724.9054087511927</v>
      </c>
      <c r="P144" s="37">
        <f t="shared" si="52"/>
        <v>2400.6516979319881</v>
      </c>
      <c r="Q144" s="37">
        <f t="shared" si="53"/>
        <v>71.851548070763087</v>
      </c>
      <c r="R144" s="38">
        <v>906011.34219440992</v>
      </c>
      <c r="S144" s="39">
        <f t="shared" si="38"/>
        <v>250.02612699689357</v>
      </c>
      <c r="T144" s="40">
        <f t="shared" si="48"/>
        <v>82.266475284580707</v>
      </c>
      <c r="U144" s="38">
        <v>324785</v>
      </c>
      <c r="V144" s="39">
        <f t="shared" si="39"/>
        <v>89.628828994572714</v>
      </c>
      <c r="W144" s="41">
        <f t="shared" si="49"/>
        <v>85.999996022794534</v>
      </c>
      <c r="X144" s="42">
        <v>0</v>
      </c>
      <c r="Y144" s="43">
        <f t="shared" si="40"/>
        <v>0</v>
      </c>
      <c r="Z144" s="44">
        <f t="shared" si="41"/>
        <v>324785</v>
      </c>
      <c r="AA144" s="45">
        <f t="shared" si="42"/>
        <v>89.628828994572714</v>
      </c>
      <c r="AB144" s="46">
        <f t="shared" si="50"/>
        <v>85.999996022794534</v>
      </c>
      <c r="AC144" s="38">
        <f t="shared" si="43"/>
        <v>1230796.34219441</v>
      </c>
      <c r="AD144" s="39">
        <f t="shared" si="44"/>
        <v>339.6549559914663</v>
      </c>
      <c r="AE144" s="41">
        <f t="shared" si="51"/>
        <v>85.999996022794534</v>
      </c>
      <c r="AF144" s="33"/>
      <c r="AG144" s="47">
        <v>0</v>
      </c>
      <c r="AH144" s="33"/>
      <c r="AI144" s="38">
        <v>697526.93459498324</v>
      </c>
      <c r="AJ144" s="39">
        <f t="shared" si="45"/>
        <v>71.851548070763087</v>
      </c>
      <c r="AK144" s="39">
        <v>0</v>
      </c>
      <c r="AL144" s="48">
        <f t="shared" si="46"/>
        <v>0</v>
      </c>
      <c r="AM144" s="49">
        <f t="shared" si="47"/>
        <v>697526.93459498324</v>
      </c>
      <c r="AO144" s="50">
        <v>26901.125540341553</v>
      </c>
      <c r="AQ144" s="50">
        <v>311928.77393503464</v>
      </c>
      <c r="AS144" s="51">
        <v>-1338514.6000000001</v>
      </c>
      <c r="AT144" s="52">
        <v>-1591006.2</v>
      </c>
      <c r="AU144" s="52">
        <v>-814930.14762599999</v>
      </c>
      <c r="AV144" s="52">
        <v>-8540.7913900000003</v>
      </c>
      <c r="AW144" s="52">
        <v>-276958</v>
      </c>
      <c r="AX144" s="53">
        <v>-313919.17629099998</v>
      </c>
    </row>
    <row r="145" spans="1:50">
      <c r="A145" s="2">
        <v>562</v>
      </c>
      <c r="B145" s="3">
        <v>1102</v>
      </c>
      <c r="C145" s="35"/>
      <c r="D145" s="4" t="s">
        <v>1</v>
      </c>
      <c r="E145" s="21">
        <v>2036.3333333333333</v>
      </c>
      <c r="F145" s="21">
        <v>3364187.3333333335</v>
      </c>
      <c r="G145" s="15">
        <v>1.7966666666666669</v>
      </c>
      <c r="H145" s="21">
        <v>1872893.4921362039</v>
      </c>
      <c r="I145" s="21">
        <v>443006</v>
      </c>
      <c r="J145" s="36">
        <v>0</v>
      </c>
      <c r="K145" s="17">
        <v>1.65</v>
      </c>
      <c r="L145" s="21">
        <v>3090274.2620247365</v>
      </c>
      <c r="M145" s="21">
        <v>417083.92625000002</v>
      </c>
      <c r="N145" s="21">
        <f t="shared" si="36"/>
        <v>3507358.1882747365</v>
      </c>
      <c r="O145" s="37">
        <f t="shared" si="37"/>
        <v>1722.389026816862</v>
      </c>
      <c r="P145" s="37">
        <f t="shared" si="52"/>
        <v>2400.6516979319881</v>
      </c>
      <c r="Q145" s="37">
        <f t="shared" si="53"/>
        <v>71.746727286619418</v>
      </c>
      <c r="R145" s="38">
        <v>511032.48780054948</v>
      </c>
      <c r="S145" s="39">
        <f t="shared" si="38"/>
        <v>250.95718831259592</v>
      </c>
      <c r="T145" s="40">
        <f t="shared" si="48"/>
        <v>82.20043819057021</v>
      </c>
      <c r="U145" s="38">
        <v>185743</v>
      </c>
      <c r="V145" s="39">
        <f t="shared" si="39"/>
        <v>91.214437714846952</v>
      </c>
      <c r="W145" s="41">
        <f t="shared" si="49"/>
        <v>86.000008023771016</v>
      </c>
      <c r="X145" s="42">
        <v>0</v>
      </c>
      <c r="Y145" s="43">
        <f t="shared" si="40"/>
        <v>0</v>
      </c>
      <c r="Z145" s="44">
        <f t="shared" si="41"/>
        <v>185743</v>
      </c>
      <c r="AA145" s="45">
        <f t="shared" si="42"/>
        <v>91.214437714846952</v>
      </c>
      <c r="AB145" s="46">
        <f t="shared" si="50"/>
        <v>86.000008023771016</v>
      </c>
      <c r="AC145" s="38">
        <f t="shared" si="43"/>
        <v>696775.48780054948</v>
      </c>
      <c r="AD145" s="39">
        <f t="shared" si="44"/>
        <v>342.17162602744287</v>
      </c>
      <c r="AE145" s="41">
        <f t="shared" si="51"/>
        <v>86.000008023771016</v>
      </c>
      <c r="AF145" s="33"/>
      <c r="AG145" s="47">
        <v>0</v>
      </c>
      <c r="AH145" s="33"/>
      <c r="AI145" s="38">
        <v>172433.71852029295</v>
      </c>
      <c r="AJ145" s="39">
        <f t="shared" si="45"/>
        <v>71.746727286619418</v>
      </c>
      <c r="AK145" s="39">
        <v>0</v>
      </c>
      <c r="AL145" s="48">
        <f t="shared" si="46"/>
        <v>0</v>
      </c>
      <c r="AM145" s="49">
        <f t="shared" si="47"/>
        <v>172433.71852029295</v>
      </c>
      <c r="AO145" s="50">
        <v>11883.313290811147</v>
      </c>
      <c r="AQ145" s="50">
        <v>187289.34921362041</v>
      </c>
      <c r="AS145" s="51">
        <v>-764150.7</v>
      </c>
      <c r="AT145" s="52">
        <v>-919169.1</v>
      </c>
      <c r="AU145" s="52">
        <v>-470808.09533500002</v>
      </c>
      <c r="AV145" s="52">
        <v>-4934.255701</v>
      </c>
      <c r="AW145" s="52">
        <v>-151719</v>
      </c>
      <c r="AX145" s="53">
        <v>-181359.94834599999</v>
      </c>
    </row>
    <row r="146" spans="1:50">
      <c r="A146" s="2">
        <v>563</v>
      </c>
      <c r="B146" s="3">
        <v>1103</v>
      </c>
      <c r="C146" s="35"/>
      <c r="D146" s="4" t="s">
        <v>2</v>
      </c>
      <c r="E146" s="21">
        <v>6698</v>
      </c>
      <c r="F146" s="21">
        <v>11779487.666666666</v>
      </c>
      <c r="G146" s="15">
        <v>1.8500000000000003</v>
      </c>
      <c r="H146" s="21">
        <v>6367290.630630631</v>
      </c>
      <c r="I146" s="21">
        <v>1163414</v>
      </c>
      <c r="J146" s="36">
        <v>0</v>
      </c>
      <c r="K146" s="17">
        <v>1.65</v>
      </c>
      <c r="L146" s="21">
        <v>10506029.540540541</v>
      </c>
      <c r="M146" s="21">
        <v>1099421.8833333335</v>
      </c>
      <c r="N146" s="21">
        <f t="shared" si="36"/>
        <v>11605451.423873873</v>
      </c>
      <c r="O146" s="37">
        <f t="shared" si="37"/>
        <v>1732.6741450991151</v>
      </c>
      <c r="P146" s="37">
        <f t="shared" si="52"/>
        <v>2400.6516979319881</v>
      </c>
      <c r="Q146" s="37">
        <f t="shared" si="53"/>
        <v>72.175157545415928</v>
      </c>
      <c r="R146" s="38">
        <v>1655422.0500835918</v>
      </c>
      <c r="S146" s="39">
        <f t="shared" si="38"/>
        <v>247.15169454816242</v>
      </c>
      <c r="T146" s="40">
        <f t="shared" si="48"/>
        <v>82.470349253612014</v>
      </c>
      <c r="U146" s="38">
        <v>567552</v>
      </c>
      <c r="V146" s="39">
        <f t="shared" si="39"/>
        <v>84.734547626157067</v>
      </c>
      <c r="W146" s="41">
        <f t="shared" si="49"/>
        <v>85.999996961321997</v>
      </c>
      <c r="X146" s="42">
        <v>0</v>
      </c>
      <c r="Y146" s="43">
        <f t="shared" si="40"/>
        <v>0</v>
      </c>
      <c r="Z146" s="44">
        <f t="shared" si="41"/>
        <v>567552</v>
      </c>
      <c r="AA146" s="45">
        <f t="shared" si="42"/>
        <v>84.734547626157067</v>
      </c>
      <c r="AB146" s="46">
        <f t="shared" si="50"/>
        <v>85.999996961321997</v>
      </c>
      <c r="AC146" s="38">
        <f t="shared" si="43"/>
        <v>2222974.0500835916</v>
      </c>
      <c r="AD146" s="39">
        <f t="shared" si="44"/>
        <v>331.88624217431948</v>
      </c>
      <c r="AE146" s="41">
        <f t="shared" si="51"/>
        <v>85.999996961321997</v>
      </c>
      <c r="AF146" s="33"/>
      <c r="AG146" s="47">
        <v>0</v>
      </c>
      <c r="AH146" s="33"/>
      <c r="AI146" s="38">
        <v>400555.25261781865</v>
      </c>
      <c r="AJ146" s="39">
        <f t="shared" si="45"/>
        <v>72.175157545415928</v>
      </c>
      <c r="AK146" s="39">
        <v>0</v>
      </c>
      <c r="AL146" s="48">
        <f t="shared" si="46"/>
        <v>0</v>
      </c>
      <c r="AM146" s="49">
        <f t="shared" si="47"/>
        <v>400555.25261781865</v>
      </c>
      <c r="AO146" s="50">
        <v>47705.119663542333</v>
      </c>
      <c r="AQ146" s="50">
        <v>636729.06306306308</v>
      </c>
      <c r="AS146" s="51">
        <v>-2536537.2000000002</v>
      </c>
      <c r="AT146" s="52">
        <v>-2976420.45</v>
      </c>
      <c r="AU146" s="52">
        <v>-1524553.943493</v>
      </c>
      <c r="AV146" s="52">
        <v>-15977.930419</v>
      </c>
      <c r="AW146" s="52">
        <v>-444063</v>
      </c>
      <c r="AX146" s="53">
        <v>-587273.30133299995</v>
      </c>
    </row>
    <row r="147" spans="1:50">
      <c r="A147" s="2">
        <v>564</v>
      </c>
      <c r="B147" s="3">
        <v>1104</v>
      </c>
      <c r="C147" s="35"/>
      <c r="D147" s="4" t="s">
        <v>3</v>
      </c>
      <c r="E147" s="21">
        <v>812.33333333333337</v>
      </c>
      <c r="F147" s="21">
        <v>814993.66666666663</v>
      </c>
      <c r="G147" s="15">
        <v>1.7</v>
      </c>
      <c r="H147" s="21">
        <v>479408.03921568627</v>
      </c>
      <c r="I147" s="21">
        <v>160686</v>
      </c>
      <c r="J147" s="36">
        <v>0</v>
      </c>
      <c r="K147" s="17">
        <v>1.65</v>
      </c>
      <c r="L147" s="21">
        <v>791023.26470588241</v>
      </c>
      <c r="M147" s="21">
        <v>133255.57875000002</v>
      </c>
      <c r="N147" s="21">
        <f t="shared" si="36"/>
        <v>924278.84345588239</v>
      </c>
      <c r="O147" s="37">
        <f t="shared" si="37"/>
        <v>1137.8073575575081</v>
      </c>
      <c r="P147" s="37">
        <f t="shared" si="52"/>
        <v>2400.6516979319881</v>
      </c>
      <c r="Q147" s="37">
        <f t="shared" si="53"/>
        <v>47.395770012686896</v>
      </c>
      <c r="R147" s="38">
        <v>379564.70442408777</v>
      </c>
      <c r="S147" s="39">
        <f t="shared" si="38"/>
        <v>467.25240593855693</v>
      </c>
      <c r="T147" s="40">
        <f t="shared" si="48"/>
        <v>66.85933510799272</v>
      </c>
      <c r="U147" s="38">
        <v>373268</v>
      </c>
      <c r="V147" s="39">
        <f t="shared" si="39"/>
        <v>459.50102585145669</v>
      </c>
      <c r="W147" s="41">
        <f t="shared" si="49"/>
        <v>86.000013709861051</v>
      </c>
      <c r="X147" s="42">
        <v>0</v>
      </c>
      <c r="Y147" s="43">
        <f t="shared" si="40"/>
        <v>0</v>
      </c>
      <c r="Z147" s="44">
        <f t="shared" si="41"/>
        <v>373268</v>
      </c>
      <c r="AA147" s="45">
        <f t="shared" si="42"/>
        <v>459.50102585145669</v>
      </c>
      <c r="AB147" s="46">
        <f t="shared" si="50"/>
        <v>86.000013709861051</v>
      </c>
      <c r="AC147" s="38">
        <f t="shared" si="43"/>
        <v>752832.70442408777</v>
      </c>
      <c r="AD147" s="39">
        <f t="shared" si="44"/>
        <v>926.75343179001356</v>
      </c>
      <c r="AE147" s="41">
        <f t="shared" si="51"/>
        <v>86.000013709861051</v>
      </c>
      <c r="AF147" s="33"/>
      <c r="AG147" s="47">
        <v>0</v>
      </c>
      <c r="AH147" s="33"/>
      <c r="AI147" s="38">
        <v>331881.70162234292</v>
      </c>
      <c r="AJ147" s="39">
        <f t="shared" si="45"/>
        <v>47.395770012686896</v>
      </c>
      <c r="AK147" s="39">
        <v>0</v>
      </c>
      <c r="AL147" s="48">
        <f t="shared" si="46"/>
        <v>0</v>
      </c>
      <c r="AM147" s="49">
        <f t="shared" si="47"/>
        <v>331881.70162234292</v>
      </c>
      <c r="AO147" s="50">
        <v>5426.02662211388</v>
      </c>
      <c r="AQ147" s="50">
        <v>47940.803921568637</v>
      </c>
      <c r="AS147" s="51">
        <v>-256051</v>
      </c>
      <c r="AT147" s="52">
        <v>-359674.85</v>
      </c>
      <c r="AU147" s="52">
        <v>-184229.25469599999</v>
      </c>
      <c r="AV147" s="52">
        <v>-1930.795709</v>
      </c>
      <c r="AW147" s="52">
        <v>-70208</v>
      </c>
      <c r="AX147" s="53">
        <v>-70966.936308999997</v>
      </c>
    </row>
    <row r="148" spans="1:50">
      <c r="A148" s="2">
        <v>565</v>
      </c>
      <c r="B148" s="3">
        <v>1105</v>
      </c>
      <c r="C148" s="35"/>
      <c r="D148" s="4" t="s">
        <v>4</v>
      </c>
      <c r="E148" s="21">
        <v>1273.6666666666667</v>
      </c>
      <c r="F148" s="21">
        <v>2258904</v>
      </c>
      <c r="G148" s="15">
        <v>1.8</v>
      </c>
      <c r="H148" s="21">
        <v>1254946.6666666667</v>
      </c>
      <c r="I148" s="21">
        <v>469117.66666666669</v>
      </c>
      <c r="J148" s="36">
        <v>0</v>
      </c>
      <c r="K148" s="17">
        <v>1.65</v>
      </c>
      <c r="L148" s="21">
        <v>2070662</v>
      </c>
      <c r="M148" s="21">
        <v>377866.73583333334</v>
      </c>
      <c r="N148" s="21">
        <f t="shared" si="36"/>
        <v>2448528.7358333333</v>
      </c>
      <c r="O148" s="37">
        <f t="shared" si="37"/>
        <v>1922.4250739335253</v>
      </c>
      <c r="P148" s="37">
        <f t="shared" si="52"/>
        <v>2400.6516979319881</v>
      </c>
      <c r="Q148" s="37">
        <f t="shared" si="53"/>
        <v>80.079299949658449</v>
      </c>
      <c r="R148" s="38">
        <v>225367.48473676812</v>
      </c>
      <c r="S148" s="39">
        <f t="shared" si="38"/>
        <v>176.94385087943061</v>
      </c>
      <c r="T148" s="40">
        <f t="shared" si="48"/>
        <v>87.44995896828479</v>
      </c>
      <c r="U148" s="38">
        <v>0</v>
      </c>
      <c r="V148" s="39">
        <f t="shared" si="39"/>
        <v>0</v>
      </c>
      <c r="W148" s="41">
        <f t="shared" si="49"/>
        <v>87.44995896828479</v>
      </c>
      <c r="X148" s="42">
        <v>0</v>
      </c>
      <c r="Y148" s="43">
        <f t="shared" si="40"/>
        <v>0</v>
      </c>
      <c r="Z148" s="44">
        <f t="shared" si="41"/>
        <v>0</v>
      </c>
      <c r="AA148" s="45">
        <f t="shared" si="42"/>
        <v>0</v>
      </c>
      <c r="AB148" s="46">
        <f t="shared" si="50"/>
        <v>87.44995896828479</v>
      </c>
      <c r="AC148" s="38">
        <f t="shared" si="43"/>
        <v>225367.48473676812</v>
      </c>
      <c r="AD148" s="39">
        <f t="shared" si="44"/>
        <v>176.94385087943061</v>
      </c>
      <c r="AE148" s="41">
        <f t="shared" si="51"/>
        <v>87.44995896828479</v>
      </c>
      <c r="AF148" s="33"/>
      <c r="AG148" s="47">
        <v>0</v>
      </c>
      <c r="AH148" s="33"/>
      <c r="AI148" s="38">
        <v>991597.67129353399</v>
      </c>
      <c r="AJ148" s="39">
        <f t="shared" si="45"/>
        <v>80.079299949658449</v>
      </c>
      <c r="AK148" s="39">
        <v>0</v>
      </c>
      <c r="AL148" s="48">
        <f t="shared" si="46"/>
        <v>0</v>
      </c>
      <c r="AM148" s="49">
        <f t="shared" si="47"/>
        <v>991597.67129353399</v>
      </c>
      <c r="AO148" s="50">
        <v>16582.429552973863</v>
      </c>
      <c r="AQ148" s="50">
        <v>125494.66666666667</v>
      </c>
      <c r="AS148" s="51">
        <v>-366839.65</v>
      </c>
      <c r="AT148" s="52">
        <v>-559938.25</v>
      </c>
      <c r="AU148" s="52">
        <v>-286806.284163</v>
      </c>
      <c r="AV148" s="52">
        <v>-3005.843691</v>
      </c>
      <c r="AW148" s="52">
        <v>-130161</v>
      </c>
      <c r="AX148" s="53">
        <v>-110480.62553799999</v>
      </c>
    </row>
    <row r="149" spans="1:50">
      <c r="A149" s="2">
        <v>566</v>
      </c>
      <c r="B149" s="3">
        <v>1106</v>
      </c>
      <c r="C149" s="35"/>
      <c r="D149" s="4" t="s">
        <v>5</v>
      </c>
      <c r="E149" s="21">
        <v>975</v>
      </c>
      <c r="F149" s="21">
        <v>1788279</v>
      </c>
      <c r="G149" s="15">
        <v>1.7733333333333334</v>
      </c>
      <c r="H149" s="21">
        <v>1009758.5707251743</v>
      </c>
      <c r="I149" s="21">
        <v>231965.66666666666</v>
      </c>
      <c r="J149" s="36">
        <v>0</v>
      </c>
      <c r="K149" s="17">
        <v>1.65</v>
      </c>
      <c r="L149" s="21">
        <v>1666101.6416965371</v>
      </c>
      <c r="M149" s="21">
        <v>189499.61666666667</v>
      </c>
      <c r="N149" s="21">
        <f t="shared" si="36"/>
        <v>1855601.2583632038</v>
      </c>
      <c r="O149" s="37">
        <f t="shared" si="37"/>
        <v>1903.1807778084142</v>
      </c>
      <c r="P149" s="37">
        <f t="shared" si="52"/>
        <v>2400.6516979319881</v>
      </c>
      <c r="Q149" s="37">
        <f t="shared" si="53"/>
        <v>79.277671952490479</v>
      </c>
      <c r="R149" s="38">
        <v>179462.63443457865</v>
      </c>
      <c r="S149" s="39">
        <f t="shared" si="38"/>
        <v>184.06424044572168</v>
      </c>
      <c r="T149" s="40">
        <f t="shared" si="48"/>
        <v>86.944933330068977</v>
      </c>
      <c r="U149" s="38">
        <v>0</v>
      </c>
      <c r="V149" s="39">
        <f t="shared" si="39"/>
        <v>0</v>
      </c>
      <c r="W149" s="41">
        <f t="shared" si="49"/>
        <v>86.944933330068977</v>
      </c>
      <c r="X149" s="42">
        <v>0</v>
      </c>
      <c r="Y149" s="43">
        <f t="shared" si="40"/>
        <v>0</v>
      </c>
      <c r="Z149" s="44">
        <f t="shared" si="41"/>
        <v>0</v>
      </c>
      <c r="AA149" s="45">
        <f t="shared" si="42"/>
        <v>0</v>
      </c>
      <c r="AB149" s="46">
        <f t="shared" si="50"/>
        <v>86.944933330068977</v>
      </c>
      <c r="AC149" s="38">
        <f t="shared" si="43"/>
        <v>179462.63443457865</v>
      </c>
      <c r="AD149" s="39">
        <f t="shared" si="44"/>
        <v>184.06424044572168</v>
      </c>
      <c r="AE149" s="41">
        <f t="shared" si="51"/>
        <v>86.944933330068977</v>
      </c>
      <c r="AF149" s="33"/>
      <c r="AG149" s="47">
        <v>0</v>
      </c>
      <c r="AH149" s="33"/>
      <c r="AI149" s="38">
        <v>0</v>
      </c>
      <c r="AJ149" s="39">
        <f t="shared" si="45"/>
        <v>79.277671952490479</v>
      </c>
      <c r="AK149" s="39">
        <v>0</v>
      </c>
      <c r="AL149" s="48">
        <f t="shared" si="46"/>
        <v>0</v>
      </c>
      <c r="AM149" s="49">
        <f t="shared" si="47"/>
        <v>0</v>
      </c>
      <c r="AO149" s="50">
        <v>9185.7758516579506</v>
      </c>
      <c r="AQ149" s="50">
        <v>100975.85707251744</v>
      </c>
      <c r="AS149" s="51">
        <v>-302687.15000000002</v>
      </c>
      <c r="AT149" s="52">
        <v>-439158.55</v>
      </c>
      <c r="AU149" s="52">
        <v>-224941.64554900001</v>
      </c>
      <c r="AV149" s="52">
        <v>-2357.4777239999999</v>
      </c>
      <c r="AW149" s="52">
        <v>-52082</v>
      </c>
      <c r="AX149" s="53">
        <v>-86649.753098000001</v>
      </c>
    </row>
    <row r="150" spans="1:50">
      <c r="A150" s="2">
        <v>567</v>
      </c>
      <c r="B150" s="3">
        <v>1107</v>
      </c>
      <c r="C150" s="35"/>
      <c r="D150" s="4" t="s">
        <v>6</v>
      </c>
      <c r="E150" s="21">
        <v>3438.3333333333335</v>
      </c>
      <c r="F150" s="21">
        <v>5217931</v>
      </c>
      <c r="G150" s="15">
        <v>1.7299999999999998</v>
      </c>
      <c r="H150" s="21">
        <v>3016145.0867052022</v>
      </c>
      <c r="I150" s="21">
        <v>590517.33333333337</v>
      </c>
      <c r="J150" s="36">
        <v>0</v>
      </c>
      <c r="K150" s="17">
        <v>1.65</v>
      </c>
      <c r="L150" s="21">
        <v>4976639.3930635834</v>
      </c>
      <c r="M150" s="21">
        <v>602651.91666666663</v>
      </c>
      <c r="N150" s="21">
        <f t="shared" si="36"/>
        <v>5579291.3097302504</v>
      </c>
      <c r="O150" s="37">
        <f t="shared" si="37"/>
        <v>1622.6731875124333</v>
      </c>
      <c r="P150" s="37">
        <f t="shared" si="52"/>
        <v>2400.6516979319881</v>
      </c>
      <c r="Q150" s="37">
        <f t="shared" si="53"/>
        <v>67.593028547634177</v>
      </c>
      <c r="R150" s="38">
        <v>989731.29464724869</v>
      </c>
      <c r="S150" s="39">
        <f t="shared" si="38"/>
        <v>287.85204885523473</v>
      </c>
      <c r="T150" s="40">
        <f t="shared" si="48"/>
        <v>79.583607985009508</v>
      </c>
      <c r="U150" s="38">
        <v>529624</v>
      </c>
      <c r="V150" s="39">
        <f t="shared" si="39"/>
        <v>154.03509452253999</v>
      </c>
      <c r="W150" s="41">
        <f t="shared" si="49"/>
        <v>85.999994612658654</v>
      </c>
      <c r="X150" s="42">
        <v>0</v>
      </c>
      <c r="Y150" s="43">
        <f t="shared" si="40"/>
        <v>0</v>
      </c>
      <c r="Z150" s="44">
        <f t="shared" si="41"/>
        <v>529624</v>
      </c>
      <c r="AA150" s="45">
        <f t="shared" si="42"/>
        <v>154.03509452253999</v>
      </c>
      <c r="AB150" s="46">
        <f t="shared" si="50"/>
        <v>85.999994612658654</v>
      </c>
      <c r="AC150" s="38">
        <f t="shared" si="43"/>
        <v>1519355.2946472487</v>
      </c>
      <c r="AD150" s="39">
        <f t="shared" si="44"/>
        <v>441.88714337777469</v>
      </c>
      <c r="AE150" s="41">
        <f t="shared" si="51"/>
        <v>85.999994612658654</v>
      </c>
      <c r="AF150" s="33"/>
      <c r="AG150" s="47">
        <v>0</v>
      </c>
      <c r="AH150" s="33"/>
      <c r="AI150" s="38">
        <v>1223647.4054497043</v>
      </c>
      <c r="AJ150" s="39">
        <f t="shared" si="45"/>
        <v>67.593028547634177</v>
      </c>
      <c r="AK150" s="39">
        <v>0</v>
      </c>
      <c r="AL150" s="48">
        <f t="shared" si="46"/>
        <v>0</v>
      </c>
      <c r="AM150" s="49">
        <f t="shared" si="47"/>
        <v>1223647.4054497043</v>
      </c>
      <c r="AO150" s="50">
        <v>20337.331308466961</v>
      </c>
      <c r="AQ150" s="50">
        <v>301614.50867052021</v>
      </c>
      <c r="AS150" s="51">
        <v>-1240746.3500000001</v>
      </c>
      <c r="AT150" s="52">
        <v>-1532836.55</v>
      </c>
      <c r="AU150" s="52">
        <v>-785135.04594099999</v>
      </c>
      <c r="AV150" s="52">
        <v>-8228.5268990000004</v>
      </c>
      <c r="AW150" s="52">
        <v>-238606</v>
      </c>
      <c r="AX150" s="53">
        <v>-302441.80757900001</v>
      </c>
    </row>
    <row r="151" spans="1:50">
      <c r="A151" s="2">
        <v>571</v>
      </c>
      <c r="B151" s="3">
        <v>1201</v>
      </c>
      <c r="C151" s="35"/>
      <c r="D151" s="4" t="s">
        <v>7</v>
      </c>
      <c r="E151" s="21">
        <v>1130</v>
      </c>
      <c r="F151" s="21">
        <v>2277488.6666666665</v>
      </c>
      <c r="G151" s="15">
        <v>2.1800000000000002</v>
      </c>
      <c r="H151" s="21">
        <v>1044719.5718654433</v>
      </c>
      <c r="I151" s="21">
        <v>451333.66666666669</v>
      </c>
      <c r="J151" s="36">
        <v>0</v>
      </c>
      <c r="K151" s="17">
        <v>1.65</v>
      </c>
      <c r="L151" s="21">
        <v>1723787.2935779814</v>
      </c>
      <c r="M151" s="21">
        <v>371283.3995833334</v>
      </c>
      <c r="N151" s="21">
        <f t="shared" si="36"/>
        <v>2095070.6931613148</v>
      </c>
      <c r="O151" s="37">
        <f t="shared" si="37"/>
        <v>1854.0448612047035</v>
      </c>
      <c r="P151" s="37">
        <f t="shared" si="52"/>
        <v>2400.6516979319881</v>
      </c>
      <c r="Q151" s="37">
        <f t="shared" si="53"/>
        <v>77.230897876682718</v>
      </c>
      <c r="R151" s="38">
        <v>228536.31843567698</v>
      </c>
      <c r="S151" s="39">
        <f t="shared" si="38"/>
        <v>202.24452958909467</v>
      </c>
      <c r="T151" s="40">
        <f t="shared" si="48"/>
        <v>85.655465662310078</v>
      </c>
      <c r="U151" s="38">
        <v>9346</v>
      </c>
      <c r="V151" s="39">
        <f t="shared" si="39"/>
        <v>8.2707964601769905</v>
      </c>
      <c r="W151" s="41">
        <f t="shared" si="49"/>
        <v>85.999988629440296</v>
      </c>
      <c r="X151" s="42">
        <v>0</v>
      </c>
      <c r="Y151" s="43">
        <f t="shared" si="40"/>
        <v>0</v>
      </c>
      <c r="Z151" s="44">
        <f t="shared" si="41"/>
        <v>9346</v>
      </c>
      <c r="AA151" s="45">
        <f t="shared" si="42"/>
        <v>8.2707964601769905</v>
      </c>
      <c r="AB151" s="46">
        <f t="shared" si="50"/>
        <v>85.999988629440296</v>
      </c>
      <c r="AC151" s="38">
        <f t="shared" si="43"/>
        <v>237882.31843567698</v>
      </c>
      <c r="AD151" s="39">
        <f t="shared" si="44"/>
        <v>210.51532604927166</v>
      </c>
      <c r="AE151" s="41">
        <f t="shared" si="51"/>
        <v>85.999988629440296</v>
      </c>
      <c r="AF151" s="33"/>
      <c r="AG151" s="47">
        <v>0</v>
      </c>
      <c r="AH151" s="33"/>
      <c r="AI151" s="38">
        <v>357986.00285361911</v>
      </c>
      <c r="AJ151" s="39">
        <f t="shared" si="45"/>
        <v>77.230897876682718</v>
      </c>
      <c r="AK151" s="39">
        <v>0</v>
      </c>
      <c r="AL151" s="48">
        <f t="shared" si="46"/>
        <v>0</v>
      </c>
      <c r="AM151" s="49">
        <f t="shared" si="47"/>
        <v>357986.00285361911</v>
      </c>
      <c r="AO151" s="50">
        <v>15389.461654535902</v>
      </c>
      <c r="AQ151" s="50">
        <v>104471.95718654433</v>
      </c>
      <c r="AS151" s="51">
        <v>-360795.5</v>
      </c>
      <c r="AT151" s="52">
        <v>-499992.45</v>
      </c>
      <c r="AU151" s="52">
        <v>-256101.40838000001</v>
      </c>
      <c r="AV151" s="52">
        <v>-2684.044406</v>
      </c>
      <c r="AW151" s="52">
        <v>-106812</v>
      </c>
      <c r="AX151" s="53">
        <v>-98652.802819999997</v>
      </c>
    </row>
    <row r="152" spans="1:50">
      <c r="A152" s="2">
        <v>572</v>
      </c>
      <c r="B152" s="3">
        <v>1202</v>
      </c>
      <c r="C152" s="35"/>
      <c r="D152" s="4" t="s">
        <v>8</v>
      </c>
      <c r="E152" s="21">
        <v>2428.6666666666665</v>
      </c>
      <c r="F152" s="21">
        <v>3837468.3333333335</v>
      </c>
      <c r="G152" s="15">
        <v>1.8</v>
      </c>
      <c r="H152" s="21">
        <v>2131926.8518518521</v>
      </c>
      <c r="I152" s="21">
        <v>472889.33333333331</v>
      </c>
      <c r="J152" s="36">
        <v>0</v>
      </c>
      <c r="K152" s="17">
        <v>1.65</v>
      </c>
      <c r="L152" s="21">
        <v>3517679.3055555555</v>
      </c>
      <c r="M152" s="21">
        <v>379959.71250000008</v>
      </c>
      <c r="N152" s="21">
        <f t="shared" si="36"/>
        <v>3897639.0180555554</v>
      </c>
      <c r="O152" s="37">
        <f t="shared" si="37"/>
        <v>1604.8472487190045</v>
      </c>
      <c r="P152" s="37">
        <f t="shared" si="52"/>
        <v>2400.6516979319881</v>
      </c>
      <c r="Q152" s="37">
        <f t="shared" si="53"/>
        <v>66.850482729397214</v>
      </c>
      <c r="R152" s="38">
        <v>715115.18342578027</v>
      </c>
      <c r="S152" s="39">
        <f t="shared" si="38"/>
        <v>294.44764620880329</v>
      </c>
      <c r="T152" s="40">
        <f t="shared" si="48"/>
        <v>79.11580411952022</v>
      </c>
      <c r="U152" s="38">
        <v>401375</v>
      </c>
      <c r="V152" s="39">
        <f t="shared" si="39"/>
        <v>165.26557782047763</v>
      </c>
      <c r="W152" s="41">
        <f t="shared" si="49"/>
        <v>86.000000521807294</v>
      </c>
      <c r="X152" s="42">
        <v>0</v>
      </c>
      <c r="Y152" s="43">
        <f t="shared" si="40"/>
        <v>0</v>
      </c>
      <c r="Z152" s="44">
        <f t="shared" si="41"/>
        <v>401375</v>
      </c>
      <c r="AA152" s="45">
        <f t="shared" si="42"/>
        <v>165.26557782047763</v>
      </c>
      <c r="AB152" s="46">
        <f t="shared" si="50"/>
        <v>86.000000521807294</v>
      </c>
      <c r="AC152" s="38">
        <f t="shared" si="43"/>
        <v>1116490.1834257804</v>
      </c>
      <c r="AD152" s="39">
        <f t="shared" si="44"/>
        <v>459.71322402928092</v>
      </c>
      <c r="AE152" s="41">
        <f t="shared" si="51"/>
        <v>86.000000521807294</v>
      </c>
      <c r="AF152" s="33"/>
      <c r="AG152" s="47">
        <v>0</v>
      </c>
      <c r="AH152" s="33"/>
      <c r="AI152" s="38">
        <v>0</v>
      </c>
      <c r="AJ152" s="39">
        <f t="shared" si="45"/>
        <v>66.850482729397214</v>
      </c>
      <c r="AK152" s="39">
        <v>0</v>
      </c>
      <c r="AL152" s="48">
        <f t="shared" si="46"/>
        <v>0</v>
      </c>
      <c r="AM152" s="49">
        <f t="shared" si="47"/>
        <v>0</v>
      </c>
      <c r="AO152" s="50">
        <v>18158.959919395846</v>
      </c>
      <c r="AQ152" s="50">
        <v>213192.68518518517</v>
      </c>
      <c r="AS152" s="51">
        <v>-818925.55</v>
      </c>
      <c r="AT152" s="52">
        <v>-1086573.3</v>
      </c>
      <c r="AU152" s="52">
        <v>-556554.30400200002</v>
      </c>
      <c r="AV152" s="52">
        <v>-5832.9100010000002</v>
      </c>
      <c r="AW152" s="52">
        <v>-142896</v>
      </c>
      <c r="AX152" s="53">
        <v>-214390.23845500001</v>
      </c>
    </row>
    <row r="153" spans="1:50">
      <c r="A153" s="2">
        <v>573</v>
      </c>
      <c r="B153" s="3">
        <v>1203</v>
      </c>
      <c r="C153" s="35"/>
      <c r="D153" s="4" t="s">
        <v>9</v>
      </c>
      <c r="E153" s="21">
        <v>3043.3333333333335</v>
      </c>
      <c r="F153" s="21">
        <v>5230787</v>
      </c>
      <c r="G153" s="15">
        <v>1.8099999999999998</v>
      </c>
      <c r="H153" s="21">
        <v>2889937.5690607731</v>
      </c>
      <c r="I153" s="21">
        <v>930683</v>
      </c>
      <c r="J153" s="36">
        <v>0</v>
      </c>
      <c r="K153" s="17">
        <v>1.65</v>
      </c>
      <c r="L153" s="21">
        <v>4768396.9889502758</v>
      </c>
      <c r="M153" s="21">
        <v>757689.91250000009</v>
      </c>
      <c r="N153" s="21">
        <f t="shared" si="36"/>
        <v>5526086.9014502764</v>
      </c>
      <c r="O153" s="37">
        <f t="shared" si="37"/>
        <v>1815.8007343210109</v>
      </c>
      <c r="P153" s="37">
        <f t="shared" si="52"/>
        <v>2400.6516979319881</v>
      </c>
      <c r="Q153" s="37">
        <f t="shared" si="53"/>
        <v>75.637825174106268</v>
      </c>
      <c r="R153" s="38">
        <v>658561.68005807861</v>
      </c>
      <c r="S153" s="39">
        <f t="shared" si="38"/>
        <v>216.39485653606087</v>
      </c>
      <c r="T153" s="40">
        <f t="shared" si="48"/>
        <v>84.651829859686927</v>
      </c>
      <c r="U153" s="38">
        <v>98497</v>
      </c>
      <c r="V153" s="39">
        <f t="shared" si="39"/>
        <v>32.364841182913473</v>
      </c>
      <c r="W153" s="41">
        <f t="shared" si="49"/>
        <v>85.999998826088586</v>
      </c>
      <c r="X153" s="42">
        <v>0</v>
      </c>
      <c r="Y153" s="43">
        <f t="shared" si="40"/>
        <v>0</v>
      </c>
      <c r="Z153" s="44">
        <f t="shared" si="41"/>
        <v>98497</v>
      </c>
      <c r="AA153" s="45">
        <f t="shared" si="42"/>
        <v>32.364841182913473</v>
      </c>
      <c r="AB153" s="46">
        <f t="shared" si="50"/>
        <v>85.999998826088586</v>
      </c>
      <c r="AC153" s="38">
        <f t="shared" si="43"/>
        <v>757058.68005807861</v>
      </c>
      <c r="AD153" s="39">
        <f t="shared" si="44"/>
        <v>248.75969771897434</v>
      </c>
      <c r="AE153" s="41">
        <f t="shared" si="51"/>
        <v>85.999998826088586</v>
      </c>
      <c r="AF153" s="33"/>
      <c r="AG153" s="47">
        <v>0</v>
      </c>
      <c r="AH153" s="33"/>
      <c r="AI153" s="38">
        <v>277532.10758324363</v>
      </c>
      <c r="AJ153" s="39">
        <f t="shared" si="45"/>
        <v>75.637825174106268</v>
      </c>
      <c r="AK153" s="39">
        <v>0</v>
      </c>
      <c r="AL153" s="48">
        <f t="shared" si="46"/>
        <v>0</v>
      </c>
      <c r="AM153" s="49">
        <f t="shared" si="47"/>
        <v>277532.10758324363</v>
      </c>
      <c r="AO153" s="50">
        <v>29837.450923599419</v>
      </c>
      <c r="AQ153" s="50">
        <v>288993.75690607732</v>
      </c>
      <c r="AS153" s="51">
        <v>-1069951.3999999999</v>
      </c>
      <c r="AT153" s="52">
        <v>-1338345.7</v>
      </c>
      <c r="AU153" s="52">
        <v>-685514.78229</v>
      </c>
      <c r="AV153" s="52">
        <v>-7184.4669970000004</v>
      </c>
      <c r="AW153" s="52">
        <v>-241445</v>
      </c>
      <c r="AX153" s="53">
        <v>-264067.09387099999</v>
      </c>
    </row>
    <row r="154" spans="1:50">
      <c r="A154" s="2">
        <v>574</v>
      </c>
      <c r="B154" s="3">
        <v>1204</v>
      </c>
      <c r="C154" s="35"/>
      <c r="D154" s="4" t="s">
        <v>10</v>
      </c>
      <c r="E154" s="21">
        <v>516.33333333333337</v>
      </c>
      <c r="F154" s="21">
        <v>875243.33333333337</v>
      </c>
      <c r="G154" s="15">
        <v>1.906666666666667</v>
      </c>
      <c r="H154" s="21">
        <v>459097.86343941436</v>
      </c>
      <c r="I154" s="21">
        <v>100728.66666666667</v>
      </c>
      <c r="J154" s="36">
        <v>0</v>
      </c>
      <c r="K154" s="17">
        <v>1.65</v>
      </c>
      <c r="L154" s="21">
        <v>757511.47467503359</v>
      </c>
      <c r="M154" s="21">
        <v>104070.14458333334</v>
      </c>
      <c r="N154" s="21">
        <f t="shared" si="36"/>
        <v>861581.61925836699</v>
      </c>
      <c r="O154" s="37">
        <f t="shared" si="37"/>
        <v>1668.6538784861852</v>
      </c>
      <c r="P154" s="37">
        <f t="shared" si="52"/>
        <v>2400.6516979319881</v>
      </c>
      <c r="Q154" s="37">
        <f t="shared" si="53"/>
        <v>69.50837057802373</v>
      </c>
      <c r="R154" s="38">
        <v>139843.30341965734</v>
      </c>
      <c r="S154" s="39">
        <f t="shared" si="38"/>
        <v>270.8391931949464</v>
      </c>
      <c r="T154" s="40">
        <f t="shared" si="48"/>
        <v>80.790273464154907</v>
      </c>
      <c r="U154" s="38">
        <v>64576</v>
      </c>
      <c r="V154" s="39">
        <f t="shared" si="39"/>
        <v>125.06649451258876</v>
      </c>
      <c r="W154" s="41">
        <f t="shared" si="49"/>
        <v>85.999962758954567</v>
      </c>
      <c r="X154" s="42">
        <v>0</v>
      </c>
      <c r="Y154" s="43">
        <f t="shared" si="40"/>
        <v>0</v>
      </c>
      <c r="Z154" s="44">
        <f t="shared" si="41"/>
        <v>64576</v>
      </c>
      <c r="AA154" s="45">
        <f t="shared" si="42"/>
        <v>125.06649451258876</v>
      </c>
      <c r="AB154" s="46">
        <f t="shared" si="50"/>
        <v>85.999962758954567</v>
      </c>
      <c r="AC154" s="38">
        <f t="shared" si="43"/>
        <v>204419.30341965734</v>
      </c>
      <c r="AD154" s="39">
        <f t="shared" si="44"/>
        <v>395.90568770753515</v>
      </c>
      <c r="AE154" s="41">
        <f t="shared" si="51"/>
        <v>85.999962758954567</v>
      </c>
      <c r="AF154" s="33"/>
      <c r="AG154" s="47">
        <v>0</v>
      </c>
      <c r="AH154" s="33"/>
      <c r="AI154" s="38">
        <v>167220.19143434236</v>
      </c>
      <c r="AJ154" s="39">
        <f t="shared" si="45"/>
        <v>69.50837057802373</v>
      </c>
      <c r="AK154" s="39">
        <v>0</v>
      </c>
      <c r="AL154" s="48">
        <f t="shared" si="46"/>
        <v>0</v>
      </c>
      <c r="AM154" s="49">
        <f t="shared" si="47"/>
        <v>167220.19143434236</v>
      </c>
      <c r="AO154" s="50">
        <v>4086.8966081561039</v>
      </c>
      <c r="AQ154" s="50">
        <v>45909.786343941429</v>
      </c>
      <c r="AS154" s="51">
        <v>-144392.65</v>
      </c>
      <c r="AT154" s="52">
        <v>-226906</v>
      </c>
      <c r="AU154" s="52">
        <v>-116223.64092599999</v>
      </c>
      <c r="AV154" s="52">
        <v>-1218.069886</v>
      </c>
      <c r="AW154" s="52">
        <v>-55846</v>
      </c>
      <c r="AX154" s="53">
        <v>-44770.499325999997</v>
      </c>
    </row>
    <row r="155" spans="1:50">
      <c r="A155" s="2">
        <v>575</v>
      </c>
      <c r="B155" s="3">
        <v>1205</v>
      </c>
      <c r="C155" s="35"/>
      <c r="D155" s="4" t="s">
        <v>11</v>
      </c>
      <c r="E155" s="21">
        <v>411.66666666666669</v>
      </c>
      <c r="F155" s="21">
        <v>704283</v>
      </c>
      <c r="G155" s="15">
        <v>1.8</v>
      </c>
      <c r="H155" s="21">
        <v>391268.33333333331</v>
      </c>
      <c r="I155" s="21">
        <v>91465</v>
      </c>
      <c r="J155" s="36">
        <v>0</v>
      </c>
      <c r="K155" s="17">
        <v>1.65</v>
      </c>
      <c r="L155" s="21">
        <v>645592.74999999988</v>
      </c>
      <c r="M155" s="21">
        <v>74174.72500000002</v>
      </c>
      <c r="N155" s="21">
        <f t="shared" si="36"/>
        <v>719767.47499999986</v>
      </c>
      <c r="O155" s="37">
        <f t="shared" si="37"/>
        <v>1748.4230161943315</v>
      </c>
      <c r="P155" s="37">
        <f t="shared" si="52"/>
        <v>2400.6516979319881</v>
      </c>
      <c r="Q155" s="37">
        <f t="shared" si="53"/>
        <v>72.8311823702076</v>
      </c>
      <c r="R155" s="38">
        <v>99345.29870667377</v>
      </c>
      <c r="S155" s="39">
        <f t="shared" si="38"/>
        <v>241.32461224293223</v>
      </c>
      <c r="T155" s="40">
        <f t="shared" si="48"/>
        <v>82.883644893230766</v>
      </c>
      <c r="U155" s="38">
        <v>30798</v>
      </c>
      <c r="V155" s="39">
        <f t="shared" si="39"/>
        <v>74.812955465587038</v>
      </c>
      <c r="W155" s="41">
        <f t="shared" si="49"/>
        <v>86.000005151990237</v>
      </c>
      <c r="X155" s="42">
        <v>0</v>
      </c>
      <c r="Y155" s="43">
        <f t="shared" si="40"/>
        <v>0</v>
      </c>
      <c r="Z155" s="44">
        <f t="shared" si="41"/>
        <v>30798</v>
      </c>
      <c r="AA155" s="45">
        <f t="shared" si="42"/>
        <v>74.812955465587038</v>
      </c>
      <c r="AB155" s="46">
        <f t="shared" si="50"/>
        <v>86.000005151990237</v>
      </c>
      <c r="AC155" s="38">
        <f t="shared" si="43"/>
        <v>130143.29870667377</v>
      </c>
      <c r="AD155" s="39">
        <f t="shared" si="44"/>
        <v>316.13756770851927</v>
      </c>
      <c r="AE155" s="41">
        <f t="shared" si="51"/>
        <v>86.000005151990237</v>
      </c>
      <c r="AF155" s="33"/>
      <c r="AG155" s="47">
        <v>0</v>
      </c>
      <c r="AH155" s="33"/>
      <c r="AI155" s="38">
        <v>36496.133795601396</v>
      </c>
      <c r="AJ155" s="39">
        <f t="shared" si="45"/>
        <v>72.8311823702076</v>
      </c>
      <c r="AK155" s="39">
        <v>0</v>
      </c>
      <c r="AL155" s="48">
        <f t="shared" si="46"/>
        <v>0</v>
      </c>
      <c r="AM155" s="49">
        <f t="shared" si="47"/>
        <v>36496.133795601396</v>
      </c>
      <c r="AO155" s="50">
        <v>4046.441639391132</v>
      </c>
      <c r="AQ155" s="50">
        <v>39126.833333333336</v>
      </c>
      <c r="AS155" s="51">
        <v>-144415.4</v>
      </c>
      <c r="AT155" s="52">
        <v>-184721.9</v>
      </c>
      <c r="AU155" s="52">
        <v>-94616.506116000004</v>
      </c>
      <c r="AV155" s="52">
        <v>-991.61853699999995</v>
      </c>
      <c r="AW155" s="52">
        <v>-34238</v>
      </c>
      <c r="AX155" s="53">
        <v>-36447.216672000002</v>
      </c>
    </row>
    <row r="156" spans="1:50">
      <c r="A156" s="2">
        <v>576</v>
      </c>
      <c r="B156" s="3">
        <v>1206</v>
      </c>
      <c r="C156" s="35"/>
      <c r="D156" s="4" t="s">
        <v>12</v>
      </c>
      <c r="E156" s="21">
        <v>4058.6666666666665</v>
      </c>
      <c r="F156" s="21">
        <v>9696342.333333334</v>
      </c>
      <c r="G156" s="15">
        <v>1.79</v>
      </c>
      <c r="H156" s="21">
        <v>5416951.0242085652</v>
      </c>
      <c r="I156" s="21">
        <v>2117084.6666666665</v>
      </c>
      <c r="J156" s="36">
        <v>0</v>
      </c>
      <c r="K156" s="17">
        <v>1.65</v>
      </c>
      <c r="L156" s="21">
        <v>8937969.1899441313</v>
      </c>
      <c r="M156" s="21">
        <v>1711979.5054166669</v>
      </c>
      <c r="N156" s="21">
        <f t="shared" si="36"/>
        <v>10649948.695360798</v>
      </c>
      <c r="O156" s="37">
        <f t="shared" si="37"/>
        <v>2624.0018139029562</v>
      </c>
      <c r="P156" s="37">
        <f t="shared" si="52"/>
        <v>2400.6516979319881</v>
      </c>
      <c r="Q156" s="37">
        <f t="shared" si="53"/>
        <v>109.30372849019999</v>
      </c>
      <c r="R156" s="38">
        <v>-335406.35815437871</v>
      </c>
      <c r="S156" s="39">
        <f t="shared" si="38"/>
        <v>-82.639542909258878</v>
      </c>
      <c r="T156" s="40">
        <f t="shared" si="48"/>
        <v>105.86134894882598</v>
      </c>
      <c r="U156" s="38">
        <v>0</v>
      </c>
      <c r="V156" s="39">
        <f t="shared" si="39"/>
        <v>0</v>
      </c>
      <c r="W156" s="41">
        <f t="shared" si="49"/>
        <v>105.86134894882598</v>
      </c>
      <c r="X156" s="42">
        <v>0</v>
      </c>
      <c r="Y156" s="43">
        <f t="shared" si="40"/>
        <v>0</v>
      </c>
      <c r="Z156" s="44">
        <f t="shared" si="41"/>
        <v>0</v>
      </c>
      <c r="AA156" s="45">
        <f t="shared" si="42"/>
        <v>0</v>
      </c>
      <c r="AB156" s="46">
        <f t="shared" si="50"/>
        <v>105.86134894882598</v>
      </c>
      <c r="AC156" s="38">
        <f t="shared" si="43"/>
        <v>-335406.35815437871</v>
      </c>
      <c r="AD156" s="39">
        <f t="shared" si="44"/>
        <v>-82.639542909258878</v>
      </c>
      <c r="AE156" s="41">
        <f t="shared" si="51"/>
        <v>105.86134894882598</v>
      </c>
      <c r="AF156" s="33"/>
      <c r="AG156" s="47">
        <v>0</v>
      </c>
      <c r="AH156" s="33"/>
      <c r="AI156" s="38">
        <v>1285756.2593628862</v>
      </c>
      <c r="AJ156" s="39">
        <f t="shared" si="45"/>
        <v>109.30372849019999</v>
      </c>
      <c r="AK156" s="39">
        <v>0</v>
      </c>
      <c r="AL156" s="48">
        <f t="shared" si="46"/>
        <v>0</v>
      </c>
      <c r="AM156" s="49">
        <f t="shared" si="47"/>
        <v>1285756.2593628862</v>
      </c>
      <c r="AO156" s="50">
        <v>41831.789923732722</v>
      </c>
      <c r="AQ156" s="50">
        <v>541695.10242085659</v>
      </c>
      <c r="AS156" s="51">
        <v>-1260137.1499999999</v>
      </c>
      <c r="AT156" s="52">
        <v>-1793933.85</v>
      </c>
      <c r="AU156" s="52">
        <v>-918871.83823899995</v>
      </c>
      <c r="AV156" s="52">
        <v>-9630.1415620000007</v>
      </c>
      <c r="AW156" s="52">
        <v>-280456</v>
      </c>
      <c r="AX156" s="53">
        <v>-353958.54652899998</v>
      </c>
    </row>
    <row r="157" spans="1:50">
      <c r="A157" s="2">
        <v>577</v>
      </c>
      <c r="B157" s="3">
        <v>1207</v>
      </c>
      <c r="C157" s="35"/>
      <c r="D157" s="4" t="s">
        <v>13</v>
      </c>
      <c r="E157" s="21">
        <v>427.33333333333331</v>
      </c>
      <c r="F157" s="21">
        <v>737806</v>
      </c>
      <c r="G157" s="15">
        <v>1.9466666666666665</v>
      </c>
      <c r="H157" s="21">
        <v>379115.4903164212</v>
      </c>
      <c r="I157" s="21">
        <v>79010.333333333328</v>
      </c>
      <c r="J157" s="36">
        <v>0</v>
      </c>
      <c r="K157" s="17">
        <v>1.65</v>
      </c>
      <c r="L157" s="21">
        <v>625540.55902209494</v>
      </c>
      <c r="M157" s="21">
        <v>65751.735000000001</v>
      </c>
      <c r="N157" s="21">
        <f t="shared" si="36"/>
        <v>691292.29402209492</v>
      </c>
      <c r="O157" s="37">
        <f t="shared" si="37"/>
        <v>1617.6886755587245</v>
      </c>
      <c r="P157" s="37">
        <f t="shared" si="52"/>
        <v>2400.6516979319881</v>
      </c>
      <c r="Q157" s="37">
        <f t="shared" si="53"/>
        <v>67.385396930019567</v>
      </c>
      <c r="R157" s="38">
        <v>123796.89334417765</v>
      </c>
      <c r="S157" s="39">
        <f t="shared" si="38"/>
        <v>289.69631827810684</v>
      </c>
      <c r="T157" s="40">
        <f t="shared" si="48"/>
        <v>79.452800065912299</v>
      </c>
      <c r="U157" s="38">
        <v>67166</v>
      </c>
      <c r="V157" s="39">
        <f t="shared" si="39"/>
        <v>157.17472698907957</v>
      </c>
      <c r="W157" s="41">
        <f t="shared" si="49"/>
        <v>85.999969200213442</v>
      </c>
      <c r="X157" s="42">
        <v>0</v>
      </c>
      <c r="Y157" s="43">
        <f t="shared" si="40"/>
        <v>0</v>
      </c>
      <c r="Z157" s="44">
        <f t="shared" si="41"/>
        <v>67166</v>
      </c>
      <c r="AA157" s="45">
        <f t="shared" si="42"/>
        <v>157.17472698907957</v>
      </c>
      <c r="AB157" s="46">
        <f t="shared" si="50"/>
        <v>85.999969200213442</v>
      </c>
      <c r="AC157" s="38">
        <f t="shared" si="43"/>
        <v>190962.89334417763</v>
      </c>
      <c r="AD157" s="39">
        <f t="shared" si="44"/>
        <v>446.87104526718645</v>
      </c>
      <c r="AE157" s="41">
        <f t="shared" si="51"/>
        <v>85.999969200213442</v>
      </c>
      <c r="AF157" s="33"/>
      <c r="AG157" s="47">
        <v>0</v>
      </c>
      <c r="AH157" s="33"/>
      <c r="AI157" s="38">
        <v>28768.408950120865</v>
      </c>
      <c r="AJ157" s="39">
        <f t="shared" si="45"/>
        <v>67.385396930019567</v>
      </c>
      <c r="AK157" s="39">
        <v>0</v>
      </c>
      <c r="AL157" s="48">
        <f t="shared" si="46"/>
        <v>0</v>
      </c>
      <c r="AM157" s="49">
        <f t="shared" si="47"/>
        <v>28768.408950120865</v>
      </c>
      <c r="AO157" s="50">
        <v>3822.8725048719907</v>
      </c>
      <c r="AQ157" s="50">
        <v>37911.54903164212</v>
      </c>
      <c r="AS157" s="51">
        <v>-146097.45000000001</v>
      </c>
      <c r="AT157" s="52">
        <v>-190938.5</v>
      </c>
      <c r="AU157" s="52">
        <v>-97800.715456000005</v>
      </c>
      <c r="AV157" s="52">
        <v>-1024.990315</v>
      </c>
      <c r="AW157" s="52">
        <v>-23778</v>
      </c>
      <c r="AX157" s="53">
        <v>-37673.805695000003</v>
      </c>
    </row>
    <row r="158" spans="1:50">
      <c r="A158" s="2">
        <v>578</v>
      </c>
      <c r="B158" s="3">
        <v>1208</v>
      </c>
      <c r="C158" s="35"/>
      <c r="D158" s="4" t="s">
        <v>14</v>
      </c>
      <c r="E158" s="21">
        <v>286</v>
      </c>
      <c r="F158" s="21">
        <v>390473.33333333331</v>
      </c>
      <c r="G158" s="15">
        <v>1.8999999999999997</v>
      </c>
      <c r="H158" s="21">
        <v>205512.28070175438</v>
      </c>
      <c r="I158" s="21">
        <v>47645</v>
      </c>
      <c r="J158" s="36">
        <v>0</v>
      </c>
      <c r="K158" s="17">
        <v>1.65</v>
      </c>
      <c r="L158" s="21">
        <v>339095.26315789478</v>
      </c>
      <c r="M158" s="21">
        <v>39471.905833333331</v>
      </c>
      <c r="N158" s="21">
        <f t="shared" si="36"/>
        <v>378567.1689912281</v>
      </c>
      <c r="O158" s="37">
        <f t="shared" si="37"/>
        <v>1323.6614300392591</v>
      </c>
      <c r="P158" s="37">
        <f t="shared" si="52"/>
        <v>2400.6516979319881</v>
      </c>
      <c r="Q158" s="37">
        <f t="shared" si="53"/>
        <v>55.137587480079304</v>
      </c>
      <c r="R158" s="38">
        <v>113967.11014840839</v>
      </c>
      <c r="S158" s="39">
        <f t="shared" si="38"/>
        <v>398.48639912030904</v>
      </c>
      <c r="T158" s="40">
        <f t="shared" si="48"/>
        <v>71.736680112449932</v>
      </c>
      <c r="U158" s="38">
        <v>97930</v>
      </c>
      <c r="V158" s="39">
        <f t="shared" si="39"/>
        <v>342.41258741258741</v>
      </c>
      <c r="W158" s="41">
        <f t="shared" si="49"/>
        <v>85.999998181770636</v>
      </c>
      <c r="X158" s="42">
        <v>0</v>
      </c>
      <c r="Y158" s="43">
        <f t="shared" si="40"/>
        <v>0</v>
      </c>
      <c r="Z158" s="44">
        <f t="shared" si="41"/>
        <v>97930</v>
      </c>
      <c r="AA158" s="45">
        <f t="shared" si="42"/>
        <v>342.41258741258741</v>
      </c>
      <c r="AB158" s="46">
        <f t="shared" si="50"/>
        <v>85.999998181770636</v>
      </c>
      <c r="AC158" s="38">
        <f t="shared" si="43"/>
        <v>211897.11014840839</v>
      </c>
      <c r="AD158" s="39">
        <f t="shared" si="44"/>
        <v>740.89898653289652</v>
      </c>
      <c r="AE158" s="41">
        <f t="shared" si="51"/>
        <v>85.999998181770636</v>
      </c>
      <c r="AF158" s="33"/>
      <c r="AG158" s="47">
        <v>0</v>
      </c>
      <c r="AH158" s="33"/>
      <c r="AI158" s="38">
        <v>103304.26430109229</v>
      </c>
      <c r="AJ158" s="39">
        <f t="shared" si="45"/>
        <v>55.137587480079304</v>
      </c>
      <c r="AK158" s="39">
        <v>0</v>
      </c>
      <c r="AL158" s="48">
        <f t="shared" si="46"/>
        <v>0</v>
      </c>
      <c r="AM158" s="49">
        <f t="shared" si="47"/>
        <v>103304.26430109229</v>
      </c>
      <c r="AO158" s="50">
        <v>998.08409265485966</v>
      </c>
      <c r="AQ158" s="50">
        <v>20551.228070175439</v>
      </c>
      <c r="AS158" s="51">
        <v>-113121.65</v>
      </c>
      <c r="AT158" s="52">
        <v>-126108.2</v>
      </c>
      <c r="AU158" s="52">
        <v>-64593.960906</v>
      </c>
      <c r="AV158" s="52">
        <v>-676.97034699999995</v>
      </c>
      <c r="AW158" s="52">
        <v>-32925</v>
      </c>
      <c r="AX158" s="53">
        <v>-24882.234458999999</v>
      </c>
    </row>
    <row r="159" spans="1:50">
      <c r="A159" s="2">
        <v>579</v>
      </c>
      <c r="B159" s="3">
        <v>1209</v>
      </c>
      <c r="C159" s="35"/>
      <c r="D159" s="4" t="s">
        <v>15</v>
      </c>
      <c r="E159" s="21">
        <v>633.66666666666663</v>
      </c>
      <c r="F159" s="21">
        <v>686807.66666666663</v>
      </c>
      <c r="G159" s="15">
        <v>1.9166666666666667</v>
      </c>
      <c r="H159" s="21">
        <v>358193.31485331483</v>
      </c>
      <c r="I159" s="21">
        <v>122435.33333333333</v>
      </c>
      <c r="J159" s="36">
        <v>0</v>
      </c>
      <c r="K159" s="17">
        <v>1.65</v>
      </c>
      <c r="L159" s="21">
        <v>591018.96950796945</v>
      </c>
      <c r="M159" s="21">
        <v>100690.03291666666</v>
      </c>
      <c r="N159" s="21">
        <f t="shared" si="36"/>
        <v>691709.00242463616</v>
      </c>
      <c r="O159" s="37">
        <f t="shared" si="37"/>
        <v>1091.5975840472954</v>
      </c>
      <c r="P159" s="37">
        <f t="shared" si="52"/>
        <v>2400.6516979319881</v>
      </c>
      <c r="Q159" s="37">
        <f t="shared" si="53"/>
        <v>45.470885467793543</v>
      </c>
      <c r="R159" s="38">
        <v>306916.46402769169</v>
      </c>
      <c r="S159" s="39">
        <f t="shared" si="38"/>
        <v>484.35002213733566</v>
      </c>
      <c r="T159" s="40">
        <f t="shared" si="48"/>
        <v>65.646657844709907</v>
      </c>
      <c r="U159" s="38">
        <v>309618</v>
      </c>
      <c r="V159" s="39">
        <f t="shared" si="39"/>
        <v>488.61336138874282</v>
      </c>
      <c r="W159" s="41">
        <f t="shared" si="49"/>
        <v>86.000021133922289</v>
      </c>
      <c r="X159" s="42">
        <v>0</v>
      </c>
      <c r="Y159" s="43">
        <f t="shared" si="40"/>
        <v>0</v>
      </c>
      <c r="Z159" s="44">
        <f t="shared" si="41"/>
        <v>309618</v>
      </c>
      <c r="AA159" s="45">
        <f t="shared" si="42"/>
        <v>488.61336138874282</v>
      </c>
      <c r="AB159" s="46">
        <f t="shared" si="50"/>
        <v>86.000021133922289</v>
      </c>
      <c r="AC159" s="38">
        <f t="shared" si="43"/>
        <v>616534.46402769163</v>
      </c>
      <c r="AD159" s="39">
        <f t="shared" si="44"/>
        <v>972.96338352607847</v>
      </c>
      <c r="AE159" s="41">
        <f t="shared" si="51"/>
        <v>86.000021133922289</v>
      </c>
      <c r="AF159" s="33"/>
      <c r="AG159" s="47">
        <v>0</v>
      </c>
      <c r="AH159" s="33"/>
      <c r="AI159" s="38">
        <v>594510.39593284042</v>
      </c>
      <c r="AJ159" s="39">
        <f t="shared" si="45"/>
        <v>45.470885467793543</v>
      </c>
      <c r="AK159" s="39">
        <v>0</v>
      </c>
      <c r="AL159" s="48">
        <f t="shared" si="46"/>
        <v>0</v>
      </c>
      <c r="AM159" s="49">
        <f t="shared" si="47"/>
        <v>594510.39593284042</v>
      </c>
      <c r="AO159" s="50">
        <v>5603.9234432999301</v>
      </c>
      <c r="AQ159" s="50">
        <v>35819.331485331488</v>
      </c>
      <c r="AS159" s="51">
        <v>-248666.2</v>
      </c>
      <c r="AT159" s="52">
        <v>-284187.55</v>
      </c>
      <c r="AU159" s="52">
        <v>-145563.85556299999</v>
      </c>
      <c r="AV159" s="52">
        <v>-1525.5669800000001</v>
      </c>
      <c r="AW159" s="52">
        <v>-38588</v>
      </c>
      <c r="AX159" s="53">
        <v>-56072.641034</v>
      </c>
    </row>
    <row r="160" spans="1:50">
      <c r="A160" s="2">
        <v>580</v>
      </c>
      <c r="B160" s="3">
        <v>1210</v>
      </c>
      <c r="C160" s="35"/>
      <c r="D160" s="4" t="s">
        <v>16</v>
      </c>
      <c r="E160" s="21">
        <v>569.66666666666663</v>
      </c>
      <c r="F160" s="21">
        <v>814646.33333333337</v>
      </c>
      <c r="G160" s="15">
        <v>1.8066666666666666</v>
      </c>
      <c r="H160" s="21">
        <v>450907.46918207564</v>
      </c>
      <c r="I160" s="21">
        <v>131521.33333333334</v>
      </c>
      <c r="J160" s="36">
        <v>0</v>
      </c>
      <c r="K160" s="17">
        <v>1.65</v>
      </c>
      <c r="L160" s="21">
        <v>743997.3241504248</v>
      </c>
      <c r="M160" s="21">
        <v>108994.34416666666</v>
      </c>
      <c r="N160" s="21">
        <f t="shared" si="36"/>
        <v>852991.66831709142</v>
      </c>
      <c r="O160" s="37">
        <f t="shared" si="37"/>
        <v>1497.3522556765795</v>
      </c>
      <c r="P160" s="37">
        <f t="shared" si="52"/>
        <v>2400.6516979319881</v>
      </c>
      <c r="Q160" s="37">
        <f t="shared" si="53"/>
        <v>62.372740575671806</v>
      </c>
      <c r="R160" s="38">
        <v>190394.44544045383</v>
      </c>
      <c r="S160" s="39">
        <f t="shared" si="38"/>
        <v>334.22079363450058</v>
      </c>
      <c r="T160" s="40">
        <f t="shared" si="48"/>
        <v>76.294826562673222</v>
      </c>
      <c r="U160" s="38">
        <v>132725</v>
      </c>
      <c r="V160" s="39">
        <f t="shared" si="39"/>
        <v>232.9871269748391</v>
      </c>
      <c r="W160" s="41">
        <f t="shared" si="49"/>
        <v>85.999988172562027</v>
      </c>
      <c r="X160" s="42">
        <v>0</v>
      </c>
      <c r="Y160" s="43">
        <f t="shared" si="40"/>
        <v>0</v>
      </c>
      <c r="Z160" s="44">
        <f t="shared" si="41"/>
        <v>132725</v>
      </c>
      <c r="AA160" s="45">
        <f t="shared" si="42"/>
        <v>232.9871269748391</v>
      </c>
      <c r="AB160" s="46">
        <f t="shared" si="50"/>
        <v>85.999988172562027</v>
      </c>
      <c r="AC160" s="38">
        <f t="shared" si="43"/>
        <v>323119.44544045383</v>
      </c>
      <c r="AD160" s="39">
        <f t="shared" si="44"/>
        <v>567.20792060933968</v>
      </c>
      <c r="AE160" s="41">
        <f t="shared" si="51"/>
        <v>85.999988172562027</v>
      </c>
      <c r="AF160" s="33"/>
      <c r="AG160" s="47">
        <v>0</v>
      </c>
      <c r="AH160" s="33"/>
      <c r="AI160" s="38">
        <v>99387.681439762237</v>
      </c>
      <c r="AJ160" s="39">
        <f t="shared" si="45"/>
        <v>62.372740575671806</v>
      </c>
      <c r="AK160" s="39">
        <v>0</v>
      </c>
      <c r="AL160" s="48">
        <f t="shared" si="46"/>
        <v>0</v>
      </c>
      <c r="AM160" s="49">
        <f t="shared" si="47"/>
        <v>99387.681439762237</v>
      </c>
      <c r="AO160" s="50">
        <v>5530.2015537002144</v>
      </c>
      <c r="AQ160" s="50">
        <v>45090.746918207558</v>
      </c>
      <c r="AS160" s="51">
        <v>-284107</v>
      </c>
      <c r="AT160" s="52">
        <v>-251772.4</v>
      </c>
      <c r="AU160" s="52">
        <v>-128960.47828700001</v>
      </c>
      <c r="AV160" s="52">
        <v>-1351.556996</v>
      </c>
      <c r="AW160" s="52">
        <v>-46971</v>
      </c>
      <c r="AX160" s="53">
        <v>-49676.855415999999</v>
      </c>
    </row>
    <row r="161" spans="1:50">
      <c r="A161" s="2">
        <v>581</v>
      </c>
      <c r="B161" s="3">
        <v>1211</v>
      </c>
      <c r="C161" s="35"/>
      <c r="D161" s="4" t="s">
        <v>17</v>
      </c>
      <c r="E161" s="21">
        <v>5439.666666666667</v>
      </c>
      <c r="F161" s="21">
        <v>13857931.666666666</v>
      </c>
      <c r="G161" s="15">
        <v>1.7700000000000002</v>
      </c>
      <c r="H161" s="21">
        <v>7829339.9246704327</v>
      </c>
      <c r="I161" s="21">
        <v>1723449.3333333333</v>
      </c>
      <c r="J161" s="36">
        <v>0</v>
      </c>
      <c r="K161" s="17">
        <v>1.65</v>
      </c>
      <c r="L161" s="21">
        <v>12918410.875706213</v>
      </c>
      <c r="M161" s="21">
        <v>1435635.1529166668</v>
      </c>
      <c r="N161" s="21">
        <f t="shared" si="36"/>
        <v>14354046.028622879</v>
      </c>
      <c r="O161" s="37">
        <f t="shared" si="37"/>
        <v>2638.7730918480688</v>
      </c>
      <c r="P161" s="37">
        <f t="shared" si="52"/>
        <v>2400.6516979319881</v>
      </c>
      <c r="Q161" s="37">
        <f t="shared" si="53"/>
        <v>109.91903132475267</v>
      </c>
      <c r="R161" s="38">
        <v>-479261.37336904131</v>
      </c>
      <c r="S161" s="39">
        <f t="shared" si="38"/>
        <v>-88.104915748950532</v>
      </c>
      <c r="T161" s="40">
        <f t="shared" si="48"/>
        <v>106.24898973459415</v>
      </c>
      <c r="U161" s="38">
        <v>0</v>
      </c>
      <c r="V161" s="39">
        <f t="shared" si="39"/>
        <v>0</v>
      </c>
      <c r="W161" s="41">
        <f t="shared" si="49"/>
        <v>106.24898973459415</v>
      </c>
      <c r="X161" s="42">
        <v>0</v>
      </c>
      <c r="Y161" s="43">
        <f t="shared" si="40"/>
        <v>0</v>
      </c>
      <c r="Z161" s="44">
        <f t="shared" si="41"/>
        <v>0</v>
      </c>
      <c r="AA161" s="45">
        <f t="shared" si="42"/>
        <v>0</v>
      </c>
      <c r="AB161" s="46">
        <f t="shared" si="50"/>
        <v>106.24898973459415</v>
      </c>
      <c r="AC161" s="38">
        <f t="shared" si="43"/>
        <v>-479261.37336904131</v>
      </c>
      <c r="AD161" s="39">
        <f t="shared" si="44"/>
        <v>-88.104915748950532</v>
      </c>
      <c r="AE161" s="41">
        <f t="shared" si="51"/>
        <v>106.24898973459415</v>
      </c>
      <c r="AF161" s="33"/>
      <c r="AG161" s="47">
        <v>0</v>
      </c>
      <c r="AH161" s="33"/>
      <c r="AI161" s="38">
        <v>0</v>
      </c>
      <c r="AJ161" s="39">
        <f t="shared" si="45"/>
        <v>109.91903132475267</v>
      </c>
      <c r="AK161" s="39">
        <v>0</v>
      </c>
      <c r="AL161" s="48">
        <f t="shared" si="46"/>
        <v>0</v>
      </c>
      <c r="AM161" s="49">
        <f t="shared" si="47"/>
        <v>0</v>
      </c>
      <c r="AO161" s="50">
        <v>108577.17905858754</v>
      </c>
      <c r="AQ161" s="50">
        <v>782933.99246704334</v>
      </c>
      <c r="AS161" s="51">
        <v>-1726665.95</v>
      </c>
      <c r="AT161" s="52">
        <v>-2433799.9</v>
      </c>
      <c r="AU161" s="52">
        <v>-1246617.9567789999</v>
      </c>
      <c r="AV161" s="52">
        <v>-13065.050966000001</v>
      </c>
      <c r="AW161" s="52">
        <v>-573431</v>
      </c>
      <c r="AX161" s="53">
        <v>-480209.602358</v>
      </c>
    </row>
    <row r="162" spans="1:50">
      <c r="A162" s="2">
        <v>582</v>
      </c>
      <c r="B162" s="3">
        <v>1212</v>
      </c>
      <c r="C162" s="35"/>
      <c r="D162" s="4" t="s">
        <v>18</v>
      </c>
      <c r="E162" s="21">
        <v>422.66666666666669</v>
      </c>
      <c r="F162" s="21">
        <v>748104.33333333337</v>
      </c>
      <c r="G162" s="15">
        <v>1.8</v>
      </c>
      <c r="H162" s="21">
        <v>415613.51851851848</v>
      </c>
      <c r="I162" s="21">
        <v>140639.66666666666</v>
      </c>
      <c r="J162" s="36">
        <v>0</v>
      </c>
      <c r="K162" s="17">
        <v>1.65</v>
      </c>
      <c r="L162" s="21">
        <v>685762.3055555555</v>
      </c>
      <c r="M162" s="21">
        <v>108312.19166666667</v>
      </c>
      <c r="N162" s="21">
        <f t="shared" si="36"/>
        <v>794074.49722222215</v>
      </c>
      <c r="O162" s="37">
        <f t="shared" si="37"/>
        <v>1878.7251511566769</v>
      </c>
      <c r="P162" s="37">
        <f t="shared" si="52"/>
        <v>2400.6516979319881</v>
      </c>
      <c r="Q162" s="37">
        <f t="shared" si="53"/>
        <v>78.25896412941043</v>
      </c>
      <c r="R162" s="38">
        <v>81622.352895034724</v>
      </c>
      <c r="S162" s="39">
        <f t="shared" si="38"/>
        <v>193.11282230686447</v>
      </c>
      <c r="T162" s="40">
        <f t="shared" si="48"/>
        <v>86.303147401528548</v>
      </c>
      <c r="U162" s="38">
        <v>0</v>
      </c>
      <c r="V162" s="39">
        <f t="shared" si="39"/>
        <v>0</v>
      </c>
      <c r="W162" s="41">
        <f t="shared" si="49"/>
        <v>86.303147401528548</v>
      </c>
      <c r="X162" s="42">
        <v>0</v>
      </c>
      <c r="Y162" s="43">
        <f t="shared" si="40"/>
        <v>0</v>
      </c>
      <c r="Z162" s="44">
        <f t="shared" si="41"/>
        <v>0</v>
      </c>
      <c r="AA162" s="45">
        <f t="shared" si="42"/>
        <v>0</v>
      </c>
      <c r="AB162" s="46">
        <f t="shared" si="50"/>
        <v>86.303147401528548</v>
      </c>
      <c r="AC162" s="38">
        <f t="shared" si="43"/>
        <v>81622.352895034724</v>
      </c>
      <c r="AD162" s="39">
        <f t="shared" si="44"/>
        <v>193.11282230686447</v>
      </c>
      <c r="AE162" s="41">
        <f t="shared" si="51"/>
        <v>86.303147401528548</v>
      </c>
      <c r="AF162" s="33"/>
      <c r="AG162" s="47">
        <v>0</v>
      </c>
      <c r="AH162" s="33"/>
      <c r="AI162" s="38">
        <v>284297.11667736963</v>
      </c>
      <c r="AJ162" s="39">
        <f t="shared" si="45"/>
        <v>78.25896412941043</v>
      </c>
      <c r="AK162" s="39">
        <v>0</v>
      </c>
      <c r="AL162" s="48">
        <f t="shared" si="46"/>
        <v>0</v>
      </c>
      <c r="AM162" s="49">
        <f t="shared" si="47"/>
        <v>284297.11667736963</v>
      </c>
      <c r="AO162" s="50">
        <v>4888.2128180190794</v>
      </c>
      <c r="AQ162" s="50">
        <v>41561.351851851854</v>
      </c>
      <c r="AS162" s="51">
        <v>-147503.70000000001</v>
      </c>
      <c r="AT162" s="52">
        <v>-191826.6</v>
      </c>
      <c r="AU162" s="52">
        <v>-98255.602505000003</v>
      </c>
      <c r="AV162" s="52">
        <v>-1029.7577120000001</v>
      </c>
      <c r="AW162" s="52">
        <v>-31699</v>
      </c>
      <c r="AX162" s="53">
        <v>-37849.032698000003</v>
      </c>
    </row>
    <row r="163" spans="1:50">
      <c r="A163" s="2">
        <v>584</v>
      </c>
      <c r="B163" s="3">
        <v>1214</v>
      </c>
      <c r="C163" s="35"/>
      <c r="D163" s="4" t="s">
        <v>19</v>
      </c>
      <c r="E163" s="21">
        <v>2741</v>
      </c>
      <c r="F163" s="21">
        <v>6972829.333333333</v>
      </c>
      <c r="G163" s="15">
        <v>2.0766666666666667</v>
      </c>
      <c r="H163" s="21">
        <v>3357794.5616447018</v>
      </c>
      <c r="I163" s="21">
        <v>1455089</v>
      </c>
      <c r="J163" s="36">
        <v>0</v>
      </c>
      <c r="K163" s="17">
        <v>1.65</v>
      </c>
      <c r="L163" s="21">
        <v>5540361.0267137568</v>
      </c>
      <c r="M163" s="21">
        <v>1206960.5370833334</v>
      </c>
      <c r="N163" s="21">
        <f t="shared" si="36"/>
        <v>6747321.5637970902</v>
      </c>
      <c r="O163" s="37">
        <f t="shared" si="37"/>
        <v>2461.6277138989749</v>
      </c>
      <c r="P163" s="37">
        <f t="shared" si="52"/>
        <v>2400.6516979319881</v>
      </c>
      <c r="Q163" s="37">
        <f t="shared" si="53"/>
        <v>102.53997762438898</v>
      </c>
      <c r="R163" s="38">
        <v>-61840.046113240554</v>
      </c>
      <c r="S163" s="39">
        <f t="shared" si="38"/>
        <v>-22.561125907785684</v>
      </c>
      <c r="T163" s="40">
        <f t="shared" si="48"/>
        <v>101.60018590336504</v>
      </c>
      <c r="U163" s="38">
        <v>0</v>
      </c>
      <c r="V163" s="39">
        <f t="shared" si="39"/>
        <v>0</v>
      </c>
      <c r="W163" s="41">
        <f t="shared" si="49"/>
        <v>101.60018590336504</v>
      </c>
      <c r="X163" s="42">
        <v>0</v>
      </c>
      <c r="Y163" s="43">
        <f t="shared" si="40"/>
        <v>0</v>
      </c>
      <c r="Z163" s="44">
        <f t="shared" si="41"/>
        <v>0</v>
      </c>
      <c r="AA163" s="45">
        <f t="shared" si="42"/>
        <v>0</v>
      </c>
      <c r="AB163" s="46">
        <f t="shared" si="50"/>
        <v>101.60018590336504</v>
      </c>
      <c r="AC163" s="38">
        <f t="shared" si="43"/>
        <v>-61840.046113240554</v>
      </c>
      <c r="AD163" s="39">
        <f t="shared" si="44"/>
        <v>-22.561125907785684</v>
      </c>
      <c r="AE163" s="41">
        <f t="shared" si="51"/>
        <v>101.60018590336504</v>
      </c>
      <c r="AF163" s="33"/>
      <c r="AG163" s="47">
        <v>0</v>
      </c>
      <c r="AH163" s="33"/>
      <c r="AI163" s="38">
        <v>1118592.5197681726</v>
      </c>
      <c r="AJ163" s="39">
        <f t="shared" si="45"/>
        <v>102.53997762438898</v>
      </c>
      <c r="AK163" s="39">
        <v>0</v>
      </c>
      <c r="AL163" s="48">
        <f t="shared" si="46"/>
        <v>0</v>
      </c>
      <c r="AM163" s="49">
        <f t="shared" si="47"/>
        <v>1118592.5197681726</v>
      </c>
      <c r="AO163" s="50">
        <v>37715.440078388645</v>
      </c>
      <c r="AQ163" s="50">
        <v>335779.45616447012</v>
      </c>
      <c r="AS163" s="51">
        <v>-848137.4</v>
      </c>
      <c r="AT163" s="52">
        <v>-1217121.95</v>
      </c>
      <c r="AU163" s="52">
        <v>-623422.70015199995</v>
      </c>
      <c r="AV163" s="52">
        <v>-6533.7173320000002</v>
      </c>
      <c r="AW163" s="52">
        <v>-405561</v>
      </c>
      <c r="AX163" s="53">
        <v>-240148.60793</v>
      </c>
    </row>
    <row r="164" spans="1:50">
      <c r="A164" s="2">
        <v>585</v>
      </c>
      <c r="B164" s="3">
        <v>1215</v>
      </c>
      <c r="C164" s="35"/>
      <c r="D164" s="4" t="s">
        <v>20</v>
      </c>
      <c r="E164" s="21">
        <v>955.66666666666663</v>
      </c>
      <c r="F164" s="21">
        <v>1886978</v>
      </c>
      <c r="G164" s="15">
        <v>1.8999999999999997</v>
      </c>
      <c r="H164" s="21">
        <v>993146.31578947371</v>
      </c>
      <c r="I164" s="21">
        <v>282687.66666666669</v>
      </c>
      <c r="J164" s="36">
        <v>0</v>
      </c>
      <c r="K164" s="17">
        <v>1.65</v>
      </c>
      <c r="L164" s="21">
        <v>1638691.4210526317</v>
      </c>
      <c r="M164" s="21">
        <v>231345.00666666668</v>
      </c>
      <c r="N164" s="21">
        <f t="shared" si="36"/>
        <v>1870036.4277192983</v>
      </c>
      <c r="O164" s="37">
        <f t="shared" si="37"/>
        <v>1956.7873328070789</v>
      </c>
      <c r="P164" s="37">
        <f t="shared" si="52"/>
        <v>2400.6516979319881</v>
      </c>
      <c r="Q164" s="37">
        <f t="shared" si="53"/>
        <v>81.510672060121394</v>
      </c>
      <c r="R164" s="38">
        <v>156948.95996028354</v>
      </c>
      <c r="S164" s="39">
        <f t="shared" si="38"/>
        <v>164.22981509621579</v>
      </c>
      <c r="T164" s="40">
        <f t="shared" si="48"/>
        <v>88.351723397876455</v>
      </c>
      <c r="U164" s="38">
        <v>0</v>
      </c>
      <c r="V164" s="39">
        <f t="shared" si="39"/>
        <v>0</v>
      </c>
      <c r="W164" s="41">
        <f t="shared" si="49"/>
        <v>88.351723397876455</v>
      </c>
      <c r="X164" s="42">
        <v>0</v>
      </c>
      <c r="Y164" s="43">
        <f t="shared" si="40"/>
        <v>0</v>
      </c>
      <c r="Z164" s="44">
        <f t="shared" si="41"/>
        <v>0</v>
      </c>
      <c r="AA164" s="45">
        <f t="shared" si="42"/>
        <v>0</v>
      </c>
      <c r="AB164" s="46">
        <f t="shared" si="50"/>
        <v>88.351723397876455</v>
      </c>
      <c r="AC164" s="38">
        <f t="shared" si="43"/>
        <v>156948.95996028354</v>
      </c>
      <c r="AD164" s="39">
        <f t="shared" si="44"/>
        <v>164.22981509621579</v>
      </c>
      <c r="AE164" s="41">
        <f t="shared" si="51"/>
        <v>88.351723397876455</v>
      </c>
      <c r="AF164" s="33"/>
      <c r="AG164" s="47">
        <v>0</v>
      </c>
      <c r="AH164" s="33"/>
      <c r="AI164" s="38">
        <v>36159.954765274073</v>
      </c>
      <c r="AJ164" s="39">
        <f t="shared" si="45"/>
        <v>81.510672060121394</v>
      </c>
      <c r="AK164" s="39">
        <v>0</v>
      </c>
      <c r="AL164" s="48">
        <f t="shared" si="46"/>
        <v>0</v>
      </c>
      <c r="AM164" s="49">
        <f t="shared" si="47"/>
        <v>36159.954765274073</v>
      </c>
      <c r="AO164" s="50">
        <v>7918.8525972863563</v>
      </c>
      <c r="AQ164" s="50">
        <v>99314.631578947374</v>
      </c>
      <c r="AS164" s="51">
        <v>-304186.45</v>
      </c>
      <c r="AT164" s="52">
        <v>-413848.1</v>
      </c>
      <c r="AU164" s="52">
        <v>-211977.36466299999</v>
      </c>
      <c r="AV164" s="52">
        <v>-2221.6069149999998</v>
      </c>
      <c r="AW164" s="52">
        <v>-61083</v>
      </c>
      <c r="AX164" s="53">
        <v>-81655.783506000007</v>
      </c>
    </row>
    <row r="165" spans="1:50">
      <c r="A165" s="2">
        <v>586</v>
      </c>
      <c r="B165" s="3">
        <v>1216</v>
      </c>
      <c r="C165" s="35"/>
      <c r="D165" s="4" t="s">
        <v>21</v>
      </c>
      <c r="E165" s="21">
        <v>238.33333333333334</v>
      </c>
      <c r="F165" s="21">
        <v>322549.66666666669</v>
      </c>
      <c r="G165" s="15">
        <v>1.7</v>
      </c>
      <c r="H165" s="21">
        <v>189735.09803921569</v>
      </c>
      <c r="I165" s="21">
        <v>33834.666666666664</v>
      </c>
      <c r="J165" s="36">
        <v>0</v>
      </c>
      <c r="K165" s="17">
        <v>1.65</v>
      </c>
      <c r="L165" s="21">
        <v>313062.91176470584</v>
      </c>
      <c r="M165" s="21">
        <v>28292.217916666665</v>
      </c>
      <c r="N165" s="21">
        <f t="shared" si="36"/>
        <v>341355.12968137249</v>
      </c>
      <c r="O165" s="37">
        <f t="shared" si="37"/>
        <v>1432.2592853763881</v>
      </c>
      <c r="P165" s="37">
        <f t="shared" si="52"/>
        <v>2400.6516979319881</v>
      </c>
      <c r="Q165" s="37">
        <f t="shared" si="53"/>
        <v>59.661269754799925</v>
      </c>
      <c r="R165" s="38">
        <v>85396.070913861171</v>
      </c>
      <c r="S165" s="39">
        <f t="shared" si="38"/>
        <v>358.30519264557131</v>
      </c>
      <c r="T165" s="40">
        <f t="shared" si="48"/>
        <v>74.586599945523929</v>
      </c>
      <c r="U165" s="38">
        <v>65302</v>
      </c>
      <c r="V165" s="39">
        <f t="shared" si="39"/>
        <v>273.99440559440558</v>
      </c>
      <c r="W165" s="41">
        <f t="shared" si="49"/>
        <v>85.99993432595214</v>
      </c>
      <c r="X165" s="42">
        <v>0</v>
      </c>
      <c r="Y165" s="43">
        <f t="shared" si="40"/>
        <v>0</v>
      </c>
      <c r="Z165" s="44">
        <f t="shared" si="41"/>
        <v>65302</v>
      </c>
      <c r="AA165" s="45">
        <f t="shared" si="42"/>
        <v>273.99440559440558</v>
      </c>
      <c r="AB165" s="46">
        <f t="shared" si="50"/>
        <v>85.99993432595214</v>
      </c>
      <c r="AC165" s="38">
        <f t="shared" si="43"/>
        <v>150698.07091386116</v>
      </c>
      <c r="AD165" s="39">
        <f t="shared" si="44"/>
        <v>632.29959823997683</v>
      </c>
      <c r="AE165" s="41">
        <f t="shared" si="51"/>
        <v>85.99993432595214</v>
      </c>
      <c r="AF165" s="33"/>
      <c r="AG165" s="47">
        <v>0</v>
      </c>
      <c r="AH165" s="33"/>
      <c r="AI165" s="38">
        <v>164291.84373954672</v>
      </c>
      <c r="AJ165" s="39">
        <f t="shared" si="45"/>
        <v>59.661269754799925</v>
      </c>
      <c r="AK165" s="39">
        <v>0</v>
      </c>
      <c r="AL165" s="48">
        <f t="shared" si="46"/>
        <v>0</v>
      </c>
      <c r="AM165" s="49">
        <f t="shared" si="47"/>
        <v>164291.84373954672</v>
      </c>
      <c r="AO165" s="50">
        <v>2556.9499788209314</v>
      </c>
      <c r="AQ165" s="50">
        <v>18973.50980392157</v>
      </c>
      <c r="AS165" s="51">
        <v>-89825.600000000006</v>
      </c>
      <c r="AT165" s="52">
        <v>-106570.35</v>
      </c>
      <c r="AU165" s="52">
        <v>-54586.445835999999</v>
      </c>
      <c r="AV165" s="52">
        <v>-572.08761800000002</v>
      </c>
      <c r="AW165" s="52">
        <v>-27088</v>
      </c>
      <c r="AX165" s="53">
        <v>-21027.240387999998</v>
      </c>
    </row>
    <row r="166" spans="1:50">
      <c r="A166" s="2">
        <v>587</v>
      </c>
      <c r="B166" s="3">
        <v>1217</v>
      </c>
      <c r="C166" s="35"/>
      <c r="D166" s="4" t="s">
        <v>22</v>
      </c>
      <c r="E166" s="21">
        <v>3754.3333333333335</v>
      </c>
      <c r="F166" s="21">
        <v>6531011.333333333</v>
      </c>
      <c r="G166" s="15">
        <v>1.8</v>
      </c>
      <c r="H166" s="21">
        <v>3628339.6296296292</v>
      </c>
      <c r="I166" s="21">
        <v>745792.33333333337</v>
      </c>
      <c r="J166" s="36">
        <v>0</v>
      </c>
      <c r="K166" s="17">
        <v>1.65</v>
      </c>
      <c r="L166" s="21">
        <v>5986760.388888889</v>
      </c>
      <c r="M166" s="21">
        <v>622594.16666666663</v>
      </c>
      <c r="N166" s="21">
        <f t="shared" si="36"/>
        <v>6609354.555555556</v>
      </c>
      <c r="O166" s="37">
        <f t="shared" si="37"/>
        <v>1760.4602385391695</v>
      </c>
      <c r="P166" s="37">
        <f t="shared" si="52"/>
        <v>2400.6516979319881</v>
      </c>
      <c r="Q166" s="37">
        <f t="shared" si="53"/>
        <v>73.332597146670466</v>
      </c>
      <c r="R166" s="38">
        <v>889292.09021409345</v>
      </c>
      <c r="S166" s="39">
        <f t="shared" si="38"/>
        <v>236.87083997534228</v>
      </c>
      <c r="T166" s="40">
        <f t="shared" si="48"/>
        <v>83.199536202402371</v>
      </c>
      <c r="U166" s="38">
        <v>252402</v>
      </c>
      <c r="V166" s="39">
        <f t="shared" si="39"/>
        <v>67.229512563260229</v>
      </c>
      <c r="W166" s="41">
        <f t="shared" si="49"/>
        <v>86.000005450864137</v>
      </c>
      <c r="X166" s="42">
        <v>0</v>
      </c>
      <c r="Y166" s="43">
        <f t="shared" si="40"/>
        <v>0</v>
      </c>
      <c r="Z166" s="44">
        <f t="shared" si="41"/>
        <v>252402</v>
      </c>
      <c r="AA166" s="45">
        <f t="shared" si="42"/>
        <v>67.229512563260229</v>
      </c>
      <c r="AB166" s="46">
        <f t="shared" si="50"/>
        <v>86.000005450864137</v>
      </c>
      <c r="AC166" s="38">
        <f t="shared" si="43"/>
        <v>1141694.0902140934</v>
      </c>
      <c r="AD166" s="39">
        <f t="shared" si="44"/>
        <v>304.10035253860252</v>
      </c>
      <c r="AE166" s="41">
        <f t="shared" si="51"/>
        <v>86.000005450864137</v>
      </c>
      <c r="AF166" s="33"/>
      <c r="AG166" s="47">
        <v>0</v>
      </c>
      <c r="AH166" s="33"/>
      <c r="AI166" s="38">
        <v>0</v>
      </c>
      <c r="AJ166" s="39">
        <f t="shared" si="45"/>
        <v>73.332597146670466</v>
      </c>
      <c r="AK166" s="39">
        <v>0</v>
      </c>
      <c r="AL166" s="48">
        <f t="shared" si="46"/>
        <v>0</v>
      </c>
      <c r="AM166" s="49">
        <f t="shared" si="47"/>
        <v>0</v>
      </c>
      <c r="AO166" s="50">
        <v>47390.853014145687</v>
      </c>
      <c r="AQ166" s="50">
        <v>362833.96296296298</v>
      </c>
      <c r="AS166" s="51">
        <v>-1261751.7</v>
      </c>
      <c r="AT166" s="52">
        <v>-1678482.7</v>
      </c>
      <c r="AU166" s="52">
        <v>-859736.52191600006</v>
      </c>
      <c r="AV166" s="52">
        <v>-9010.3799770000005</v>
      </c>
      <c r="AW166" s="52">
        <v>-292649</v>
      </c>
      <c r="AX166" s="53">
        <v>-331179.03610899998</v>
      </c>
    </row>
    <row r="167" spans="1:50">
      <c r="A167" s="2">
        <v>588</v>
      </c>
      <c r="B167" s="3">
        <v>1218</v>
      </c>
      <c r="C167" s="35"/>
      <c r="D167" s="4" t="s">
        <v>23</v>
      </c>
      <c r="E167" s="21">
        <v>335.33333333333331</v>
      </c>
      <c r="F167" s="21">
        <v>664637.33333333337</v>
      </c>
      <c r="G167" s="15">
        <v>2.0066666666666668</v>
      </c>
      <c r="H167" s="21">
        <v>331138.07435872173</v>
      </c>
      <c r="I167" s="21">
        <v>99598.666666666672</v>
      </c>
      <c r="J167" s="36">
        <v>0</v>
      </c>
      <c r="K167" s="17">
        <v>1.65</v>
      </c>
      <c r="L167" s="21">
        <v>546377.82269189076</v>
      </c>
      <c r="M167" s="21">
        <v>81212.425000000003</v>
      </c>
      <c r="N167" s="21">
        <f t="shared" si="36"/>
        <v>627590.24769189081</v>
      </c>
      <c r="O167" s="37">
        <f t="shared" si="37"/>
        <v>1871.5414941110064</v>
      </c>
      <c r="P167" s="37">
        <f t="shared" si="52"/>
        <v>2400.6516979319881</v>
      </c>
      <c r="Q167" s="37">
        <f t="shared" si="53"/>
        <v>77.959726341110738</v>
      </c>
      <c r="R167" s="38">
        <v>65648.466688748391</v>
      </c>
      <c r="S167" s="39">
        <f t="shared" si="38"/>
        <v>195.77077541376261</v>
      </c>
      <c r="T167" s="40">
        <f t="shared" si="48"/>
        <v>86.114627594899744</v>
      </c>
      <c r="U167" s="38">
        <v>0</v>
      </c>
      <c r="V167" s="39">
        <f t="shared" si="39"/>
        <v>0</v>
      </c>
      <c r="W167" s="41">
        <f t="shared" si="49"/>
        <v>86.114627594899744</v>
      </c>
      <c r="X167" s="42">
        <v>0</v>
      </c>
      <c r="Y167" s="43">
        <f t="shared" si="40"/>
        <v>0</v>
      </c>
      <c r="Z167" s="44">
        <f t="shared" si="41"/>
        <v>0</v>
      </c>
      <c r="AA167" s="45">
        <f t="shared" si="42"/>
        <v>0</v>
      </c>
      <c r="AB167" s="46">
        <f t="shared" si="50"/>
        <v>86.114627594899744</v>
      </c>
      <c r="AC167" s="38">
        <f t="shared" si="43"/>
        <v>65648.466688748391</v>
      </c>
      <c r="AD167" s="39">
        <f t="shared" si="44"/>
        <v>195.77077541376261</v>
      </c>
      <c r="AE167" s="41">
        <f t="shared" si="51"/>
        <v>86.114627594899744</v>
      </c>
      <c r="AF167" s="33"/>
      <c r="AG167" s="47">
        <v>0</v>
      </c>
      <c r="AH167" s="33"/>
      <c r="AI167" s="38">
        <v>15816.783918903073</v>
      </c>
      <c r="AJ167" s="39">
        <f t="shared" si="45"/>
        <v>77.959726341110738</v>
      </c>
      <c r="AK167" s="39">
        <v>0</v>
      </c>
      <c r="AL167" s="48">
        <f t="shared" si="46"/>
        <v>0</v>
      </c>
      <c r="AM167" s="49">
        <f t="shared" si="47"/>
        <v>15816.783918903073</v>
      </c>
      <c r="AO167" s="50">
        <v>2552.3219335711333</v>
      </c>
      <c r="AQ167" s="50">
        <v>33113.807435872171</v>
      </c>
      <c r="AS167" s="51">
        <v>-115140.6</v>
      </c>
      <c r="AT167" s="52">
        <v>-150086.54999999999</v>
      </c>
      <c r="AU167" s="52">
        <v>-76875.911219000001</v>
      </c>
      <c r="AV167" s="52">
        <v>-805.69006100000001</v>
      </c>
      <c r="AW167" s="52">
        <v>-29984</v>
      </c>
      <c r="AX167" s="53">
        <v>-29613.363546</v>
      </c>
    </row>
    <row r="168" spans="1:50">
      <c r="A168" s="2">
        <v>589</v>
      </c>
      <c r="B168" s="3">
        <v>1219</v>
      </c>
      <c r="C168" s="35"/>
      <c r="D168" s="4" t="s">
        <v>24</v>
      </c>
      <c r="E168" s="21">
        <v>485.66666666666669</v>
      </c>
      <c r="F168" s="21">
        <v>846882</v>
      </c>
      <c r="G168" s="15">
        <v>1.9400000000000002</v>
      </c>
      <c r="H168" s="21">
        <v>436537.11340206192</v>
      </c>
      <c r="I168" s="21">
        <v>130951.33333333333</v>
      </c>
      <c r="J168" s="36">
        <v>0</v>
      </c>
      <c r="K168" s="17">
        <v>1.65</v>
      </c>
      <c r="L168" s="21">
        <v>720286.23711340223</v>
      </c>
      <c r="M168" s="21">
        <v>107908.91666666667</v>
      </c>
      <c r="N168" s="21">
        <f t="shared" si="36"/>
        <v>828195.15378006885</v>
      </c>
      <c r="O168" s="37">
        <f t="shared" si="37"/>
        <v>1705.2748533563531</v>
      </c>
      <c r="P168" s="37">
        <f t="shared" si="52"/>
        <v>2400.6516979319881</v>
      </c>
      <c r="Q168" s="37">
        <f t="shared" si="53"/>
        <v>71.033830306384772</v>
      </c>
      <c r="R168" s="38">
        <v>124956.90104742601</v>
      </c>
      <c r="S168" s="39">
        <f t="shared" si="38"/>
        <v>257.28943249298425</v>
      </c>
      <c r="T168" s="40">
        <f t="shared" si="48"/>
        <v>81.751313093022375</v>
      </c>
      <c r="U168" s="38">
        <v>49536</v>
      </c>
      <c r="V168" s="39">
        <f t="shared" si="39"/>
        <v>101.9958819492107</v>
      </c>
      <c r="W168" s="41">
        <f t="shared" si="49"/>
        <v>85.999987819017576</v>
      </c>
      <c r="X168" s="42">
        <v>0</v>
      </c>
      <c r="Y168" s="43">
        <f t="shared" si="40"/>
        <v>0</v>
      </c>
      <c r="Z168" s="44">
        <f t="shared" si="41"/>
        <v>49536</v>
      </c>
      <c r="AA168" s="45">
        <f t="shared" si="42"/>
        <v>101.9958819492107</v>
      </c>
      <c r="AB168" s="46">
        <f t="shared" si="50"/>
        <v>85.999987819017576</v>
      </c>
      <c r="AC168" s="38">
        <f t="shared" si="43"/>
        <v>174492.90104742601</v>
      </c>
      <c r="AD168" s="39">
        <f t="shared" si="44"/>
        <v>359.28531444219493</v>
      </c>
      <c r="AE168" s="41">
        <f t="shared" si="51"/>
        <v>85.999987819017576</v>
      </c>
      <c r="AF168" s="33"/>
      <c r="AG168" s="47">
        <v>0</v>
      </c>
      <c r="AH168" s="33"/>
      <c r="AI168" s="38">
        <v>121027.20505523858</v>
      </c>
      <c r="AJ168" s="39">
        <f t="shared" si="45"/>
        <v>71.033830306384772</v>
      </c>
      <c r="AK168" s="39">
        <v>0</v>
      </c>
      <c r="AL168" s="48">
        <f t="shared" si="46"/>
        <v>0</v>
      </c>
      <c r="AM168" s="49">
        <f t="shared" si="47"/>
        <v>121027.20505523858</v>
      </c>
      <c r="AO168" s="50">
        <v>3147.0223773152061</v>
      </c>
      <c r="AQ168" s="50">
        <v>43653.711340206188</v>
      </c>
      <c r="AS168" s="51">
        <v>-134550.35</v>
      </c>
      <c r="AT168" s="52">
        <v>-212696.6</v>
      </c>
      <c r="AU168" s="52">
        <v>-108945.448148</v>
      </c>
      <c r="AV168" s="52">
        <v>-1141.7915370000001</v>
      </c>
      <c r="AW168" s="52">
        <v>-45596</v>
      </c>
      <c r="AX168" s="53">
        <v>-41966.867273999997</v>
      </c>
    </row>
    <row r="169" spans="1:50">
      <c r="A169" s="2">
        <v>590</v>
      </c>
      <c r="B169" s="3">
        <v>1220</v>
      </c>
      <c r="C169" s="35"/>
      <c r="D169" s="4" t="s">
        <v>25</v>
      </c>
      <c r="E169" s="21">
        <v>2575.3333333333335</v>
      </c>
      <c r="F169" s="21">
        <v>4208065.333333333</v>
      </c>
      <c r="G169" s="15">
        <v>1.8</v>
      </c>
      <c r="H169" s="21">
        <v>2337814.0740740742</v>
      </c>
      <c r="I169" s="21">
        <v>538790.33333333337</v>
      </c>
      <c r="J169" s="36">
        <v>0</v>
      </c>
      <c r="K169" s="17">
        <v>1.65</v>
      </c>
      <c r="L169" s="21">
        <v>3857393.222222222</v>
      </c>
      <c r="M169" s="21">
        <v>446317.83125000005</v>
      </c>
      <c r="N169" s="21">
        <f t="shared" si="36"/>
        <v>4303711.0534722218</v>
      </c>
      <c r="O169" s="37">
        <f t="shared" si="37"/>
        <v>1671.1277712162394</v>
      </c>
      <c r="P169" s="37">
        <f t="shared" si="52"/>
        <v>2400.6516979319881</v>
      </c>
      <c r="Q169" s="37">
        <f t="shared" si="53"/>
        <v>69.611421459256746</v>
      </c>
      <c r="R169" s="38">
        <v>695143.89579605614</v>
      </c>
      <c r="S169" s="39">
        <f t="shared" si="38"/>
        <v>269.92385288482632</v>
      </c>
      <c r="T169" s="40">
        <f t="shared" si="48"/>
        <v>80.855195519331701</v>
      </c>
      <c r="U169" s="38">
        <v>318076</v>
      </c>
      <c r="V169" s="39">
        <f t="shared" si="39"/>
        <v>123.50867201656743</v>
      </c>
      <c r="W169" s="41">
        <f t="shared" si="49"/>
        <v>85.999993164194663</v>
      </c>
      <c r="X169" s="42">
        <v>0</v>
      </c>
      <c r="Y169" s="43">
        <f t="shared" si="40"/>
        <v>0</v>
      </c>
      <c r="Z169" s="44">
        <f t="shared" si="41"/>
        <v>318076</v>
      </c>
      <c r="AA169" s="45">
        <f t="shared" si="42"/>
        <v>123.50867201656743</v>
      </c>
      <c r="AB169" s="46">
        <f t="shared" si="50"/>
        <v>85.999993164194663</v>
      </c>
      <c r="AC169" s="38">
        <f t="shared" si="43"/>
        <v>1013219.8957960561</v>
      </c>
      <c r="AD169" s="39">
        <f t="shared" si="44"/>
        <v>393.43252490139378</v>
      </c>
      <c r="AE169" s="41">
        <f t="shared" si="51"/>
        <v>85.999993164194663</v>
      </c>
      <c r="AF169" s="33"/>
      <c r="AG169" s="47">
        <v>0</v>
      </c>
      <c r="AH169" s="33"/>
      <c r="AI169" s="38">
        <v>0</v>
      </c>
      <c r="AJ169" s="39">
        <f t="shared" si="45"/>
        <v>69.611421459256746</v>
      </c>
      <c r="AK169" s="39">
        <v>0</v>
      </c>
      <c r="AL169" s="48">
        <f t="shared" si="46"/>
        <v>0</v>
      </c>
      <c r="AM169" s="49">
        <f t="shared" si="47"/>
        <v>0</v>
      </c>
      <c r="AO169" s="50">
        <v>25261.214697745156</v>
      </c>
      <c r="AQ169" s="50">
        <v>233781.40740740742</v>
      </c>
      <c r="AS169" s="51">
        <v>-920303.4</v>
      </c>
      <c r="AT169" s="52">
        <v>-1120320.6000000001</v>
      </c>
      <c r="AU169" s="52">
        <v>-573840.01185100002</v>
      </c>
      <c r="AV169" s="52">
        <v>-6014.0710799999997</v>
      </c>
      <c r="AW169" s="52">
        <v>-179945</v>
      </c>
      <c r="AX169" s="53">
        <v>-221048.86457800001</v>
      </c>
    </row>
    <row r="170" spans="1:50">
      <c r="A170" s="2">
        <v>591</v>
      </c>
      <c r="B170" s="3">
        <v>1221</v>
      </c>
      <c r="C170" s="35"/>
      <c r="D170" s="4" t="s">
        <v>26</v>
      </c>
      <c r="E170" s="21">
        <v>101.33333333333333</v>
      </c>
      <c r="F170" s="21">
        <v>112403.33333333333</v>
      </c>
      <c r="G170" s="15">
        <v>1.6900000000000002</v>
      </c>
      <c r="H170" s="21">
        <v>66510.84812623274</v>
      </c>
      <c r="I170" s="21">
        <v>22363.666666666668</v>
      </c>
      <c r="J170" s="36">
        <v>0</v>
      </c>
      <c r="K170" s="17">
        <v>1.65</v>
      </c>
      <c r="L170" s="21">
        <v>109742.89940828401</v>
      </c>
      <c r="M170" s="21">
        <v>18504.531666666666</v>
      </c>
      <c r="N170" s="21">
        <f t="shared" si="36"/>
        <v>128247.43107495067</v>
      </c>
      <c r="O170" s="37">
        <f t="shared" si="37"/>
        <v>1265.5996487659606</v>
      </c>
      <c r="P170" s="37">
        <f t="shared" si="52"/>
        <v>2400.6516979319881</v>
      </c>
      <c r="Q170" s="37">
        <f t="shared" si="53"/>
        <v>52.719003337976758</v>
      </c>
      <c r="R170" s="38">
        <v>42556.884830064846</v>
      </c>
      <c r="S170" s="39">
        <f t="shared" si="38"/>
        <v>419.96925819142945</v>
      </c>
      <c r="T170" s="40">
        <f t="shared" si="48"/>
        <v>70.212972102925335</v>
      </c>
      <c r="U170" s="38">
        <v>38404</v>
      </c>
      <c r="V170" s="39">
        <f t="shared" si="39"/>
        <v>378.98684210526318</v>
      </c>
      <c r="W170" s="41">
        <f t="shared" si="49"/>
        <v>85.99980375500283</v>
      </c>
      <c r="X170" s="42">
        <v>0</v>
      </c>
      <c r="Y170" s="43">
        <f t="shared" si="40"/>
        <v>0</v>
      </c>
      <c r="Z170" s="44">
        <f t="shared" si="41"/>
        <v>38404</v>
      </c>
      <c r="AA170" s="45">
        <f t="shared" si="42"/>
        <v>378.98684210526318</v>
      </c>
      <c r="AB170" s="46">
        <f t="shared" si="50"/>
        <v>85.99980375500283</v>
      </c>
      <c r="AC170" s="38">
        <f t="shared" si="43"/>
        <v>80960.884830064839</v>
      </c>
      <c r="AD170" s="39">
        <f t="shared" si="44"/>
        <v>798.95610029669263</v>
      </c>
      <c r="AE170" s="41">
        <f t="shared" si="51"/>
        <v>85.99980375500283</v>
      </c>
      <c r="AF170" s="33"/>
      <c r="AG170" s="47">
        <v>0</v>
      </c>
      <c r="AH170" s="33"/>
      <c r="AI170" s="38">
        <v>121599.99999999999</v>
      </c>
      <c r="AJ170" s="39">
        <f t="shared" si="45"/>
        <v>52.719003337976758</v>
      </c>
      <c r="AK170" s="39">
        <v>0</v>
      </c>
      <c r="AL170" s="48">
        <f t="shared" si="46"/>
        <v>0</v>
      </c>
      <c r="AM170" s="49">
        <f t="shared" si="47"/>
        <v>121599.99999999999</v>
      </c>
      <c r="AO170" s="50">
        <v>1321.7179322345337</v>
      </c>
      <c r="AQ170" s="50">
        <v>6651.084812623274</v>
      </c>
      <c r="AS170" s="51">
        <v>-44725.95</v>
      </c>
      <c r="AT170" s="52">
        <v>-44848.35</v>
      </c>
      <c r="AU170" s="52">
        <v>-22971.795956000002</v>
      </c>
      <c r="AV170" s="52">
        <v>-240.75353899999999</v>
      </c>
      <c r="AW170" s="52">
        <v>-5223</v>
      </c>
      <c r="AX170" s="53">
        <v>-8848.9636630000005</v>
      </c>
    </row>
    <row r="171" spans="1:50">
      <c r="A171" s="2">
        <v>592</v>
      </c>
      <c r="B171" s="3">
        <v>1222</v>
      </c>
      <c r="C171" s="35"/>
      <c r="D171" s="4" t="s">
        <v>27</v>
      </c>
      <c r="E171" s="21">
        <v>610</v>
      </c>
      <c r="F171" s="21">
        <v>974371</v>
      </c>
      <c r="G171" s="15">
        <v>1.7666666666666666</v>
      </c>
      <c r="H171" s="21">
        <v>551352.48366013065</v>
      </c>
      <c r="I171" s="21">
        <v>134948.66666666666</v>
      </c>
      <c r="J171" s="36">
        <v>0</v>
      </c>
      <c r="K171" s="17">
        <v>1.65</v>
      </c>
      <c r="L171" s="21">
        <v>909731.59803921555</v>
      </c>
      <c r="M171" s="21">
        <v>119676.13166666667</v>
      </c>
      <c r="N171" s="21">
        <f t="shared" si="36"/>
        <v>1029407.7297058823</v>
      </c>
      <c r="O171" s="37">
        <f t="shared" si="37"/>
        <v>1687.5536552555448</v>
      </c>
      <c r="P171" s="37">
        <f t="shared" si="52"/>
        <v>2400.6516979319881</v>
      </c>
      <c r="Q171" s="37">
        <f t="shared" si="53"/>
        <v>70.295647498938195</v>
      </c>
      <c r="R171" s="38">
        <v>160946.22823207278</v>
      </c>
      <c r="S171" s="39">
        <f t="shared" si="38"/>
        <v>263.84627579028324</v>
      </c>
      <c r="T171" s="40">
        <f t="shared" si="48"/>
        <v>81.286257924331011</v>
      </c>
      <c r="U171" s="38">
        <v>69028</v>
      </c>
      <c r="V171" s="39">
        <f t="shared" si="39"/>
        <v>113.16065573770491</v>
      </c>
      <c r="W171" s="41">
        <f t="shared" si="49"/>
        <v>86.000005271986055</v>
      </c>
      <c r="X171" s="42">
        <v>0</v>
      </c>
      <c r="Y171" s="43">
        <f t="shared" si="40"/>
        <v>0</v>
      </c>
      <c r="Z171" s="44">
        <f t="shared" si="41"/>
        <v>69028</v>
      </c>
      <c r="AA171" s="45">
        <f t="shared" si="42"/>
        <v>113.16065573770491</v>
      </c>
      <c r="AB171" s="46">
        <f t="shared" si="50"/>
        <v>86.000005271986055</v>
      </c>
      <c r="AC171" s="38">
        <f t="shared" si="43"/>
        <v>229974.22823207278</v>
      </c>
      <c r="AD171" s="39">
        <f t="shared" si="44"/>
        <v>377.00693152798817</v>
      </c>
      <c r="AE171" s="41">
        <f t="shared" si="51"/>
        <v>86.000005271986055</v>
      </c>
      <c r="AF171" s="33"/>
      <c r="AG171" s="47">
        <v>0</v>
      </c>
      <c r="AH171" s="33"/>
      <c r="AI171" s="38">
        <v>66425.15274193816</v>
      </c>
      <c r="AJ171" s="39">
        <f t="shared" si="45"/>
        <v>70.295647498938195</v>
      </c>
      <c r="AK171" s="39">
        <v>0</v>
      </c>
      <c r="AL171" s="48">
        <f t="shared" si="46"/>
        <v>0</v>
      </c>
      <c r="AM171" s="49">
        <f t="shared" si="47"/>
        <v>66425.15274193816</v>
      </c>
      <c r="AO171" s="50">
        <v>4319.248158797207</v>
      </c>
      <c r="AQ171" s="50">
        <v>55135.24836601306</v>
      </c>
      <c r="AS171" s="51">
        <v>-154870.5</v>
      </c>
      <c r="AT171" s="52">
        <v>-267757.95</v>
      </c>
      <c r="AU171" s="52">
        <v>-137148.445163</v>
      </c>
      <c r="AV171" s="52">
        <v>-1437.3701390000001</v>
      </c>
      <c r="AW171" s="52">
        <v>-45067</v>
      </c>
      <c r="AX171" s="53">
        <v>-52830.941475</v>
      </c>
    </row>
    <row r="172" spans="1:50">
      <c r="A172" s="2">
        <v>593</v>
      </c>
      <c r="B172" s="3">
        <v>1223</v>
      </c>
      <c r="C172" s="35"/>
      <c r="D172" s="4" t="s">
        <v>28</v>
      </c>
      <c r="E172" s="21">
        <v>5465</v>
      </c>
      <c r="F172" s="21">
        <v>11515093.333333334</v>
      </c>
      <c r="G172" s="15">
        <v>1.7633333333333334</v>
      </c>
      <c r="H172" s="21">
        <v>6527741.8977722935</v>
      </c>
      <c r="I172" s="21">
        <v>1283339.3333333333</v>
      </c>
      <c r="J172" s="36">
        <v>0</v>
      </c>
      <c r="K172" s="17">
        <v>1.65</v>
      </c>
      <c r="L172" s="21">
        <v>10770774.131324284</v>
      </c>
      <c r="M172" s="21">
        <v>1047883.8541666666</v>
      </c>
      <c r="N172" s="21">
        <f t="shared" si="36"/>
        <v>11818657.98549095</v>
      </c>
      <c r="O172" s="37">
        <f t="shared" si="37"/>
        <v>2162.6089634933119</v>
      </c>
      <c r="P172" s="37">
        <f t="shared" si="52"/>
        <v>2400.6516979319881</v>
      </c>
      <c r="Q172" s="37">
        <f t="shared" si="53"/>
        <v>90.084245263745046</v>
      </c>
      <c r="R172" s="38">
        <v>481334.31117172184</v>
      </c>
      <c r="S172" s="39">
        <f t="shared" si="38"/>
        <v>88.075811742309583</v>
      </c>
      <c r="T172" s="40">
        <f t="shared" si="48"/>
        <v>93.753074516159344</v>
      </c>
      <c r="U172" s="38">
        <v>0</v>
      </c>
      <c r="V172" s="39">
        <f t="shared" si="39"/>
        <v>0</v>
      </c>
      <c r="W172" s="41">
        <f t="shared" si="49"/>
        <v>93.753074516159344</v>
      </c>
      <c r="X172" s="42">
        <v>0</v>
      </c>
      <c r="Y172" s="43">
        <f t="shared" si="40"/>
        <v>0</v>
      </c>
      <c r="Z172" s="44">
        <f t="shared" si="41"/>
        <v>0</v>
      </c>
      <c r="AA172" s="45">
        <f t="shared" si="42"/>
        <v>0</v>
      </c>
      <c r="AB172" s="46">
        <f t="shared" si="50"/>
        <v>93.753074516159344</v>
      </c>
      <c r="AC172" s="38">
        <f t="shared" si="43"/>
        <v>481334.31117172184</v>
      </c>
      <c r="AD172" s="39">
        <f t="shared" si="44"/>
        <v>88.075811742309583</v>
      </c>
      <c r="AE172" s="41">
        <f t="shared" si="51"/>
        <v>93.753074516159344</v>
      </c>
      <c r="AF172" s="33"/>
      <c r="AG172" s="47">
        <v>0</v>
      </c>
      <c r="AH172" s="33"/>
      <c r="AI172" s="38">
        <v>0</v>
      </c>
      <c r="AJ172" s="39">
        <f t="shared" si="45"/>
        <v>90.084245263745046</v>
      </c>
      <c r="AK172" s="39">
        <v>0</v>
      </c>
      <c r="AL172" s="48">
        <f t="shared" si="46"/>
        <v>0</v>
      </c>
      <c r="AM172" s="49">
        <f t="shared" si="47"/>
        <v>0</v>
      </c>
      <c r="AO172" s="50">
        <v>64104.564436178895</v>
      </c>
      <c r="AQ172" s="50">
        <v>652774.18977722933</v>
      </c>
      <c r="AS172" s="51">
        <v>-1812113.45</v>
      </c>
      <c r="AT172" s="52">
        <v>-2436464.15</v>
      </c>
      <c r="AU172" s="52">
        <v>-1247982.6179249999</v>
      </c>
      <c r="AV172" s="52">
        <v>-13079.353155999999</v>
      </c>
      <c r="AW172" s="52">
        <v>-439758</v>
      </c>
      <c r="AX172" s="53">
        <v>-480735.283368</v>
      </c>
    </row>
    <row r="173" spans="1:50">
      <c r="A173" s="2">
        <v>594</v>
      </c>
      <c r="B173" s="3">
        <v>1224</v>
      </c>
      <c r="C173" s="35"/>
      <c r="D173" s="4" t="s">
        <v>29</v>
      </c>
      <c r="E173" s="21">
        <v>2480.6666666666665</v>
      </c>
      <c r="F173" s="21">
        <v>4571374.333333333</v>
      </c>
      <c r="G173" s="15">
        <v>1.79</v>
      </c>
      <c r="H173" s="21">
        <v>2553840.4096834264</v>
      </c>
      <c r="I173" s="21">
        <v>471195</v>
      </c>
      <c r="J173" s="36">
        <v>0</v>
      </c>
      <c r="K173" s="17">
        <v>1.65</v>
      </c>
      <c r="L173" s="21">
        <v>4213836.6759776538</v>
      </c>
      <c r="M173" s="21">
        <v>487085.82041666674</v>
      </c>
      <c r="N173" s="21">
        <f t="shared" si="36"/>
        <v>4700922.4963943204</v>
      </c>
      <c r="O173" s="37">
        <f t="shared" si="37"/>
        <v>1895.0238496617794</v>
      </c>
      <c r="P173" s="37">
        <f t="shared" si="52"/>
        <v>2400.6516979319881</v>
      </c>
      <c r="Q173" s="37">
        <f t="shared" si="53"/>
        <v>78.937892210445384</v>
      </c>
      <c r="R173" s="38">
        <v>464088.83510864823</v>
      </c>
      <c r="S173" s="39">
        <f t="shared" si="38"/>
        <v>187.08230385997646</v>
      </c>
      <c r="T173" s="40">
        <f t="shared" si="48"/>
        <v>86.730872092580555</v>
      </c>
      <c r="U173" s="38">
        <v>0</v>
      </c>
      <c r="V173" s="39">
        <f t="shared" si="39"/>
        <v>0</v>
      </c>
      <c r="W173" s="41">
        <f t="shared" si="49"/>
        <v>86.730872092580555</v>
      </c>
      <c r="X173" s="42">
        <v>0</v>
      </c>
      <c r="Y173" s="43">
        <f t="shared" si="40"/>
        <v>0</v>
      </c>
      <c r="Z173" s="44">
        <f t="shared" si="41"/>
        <v>0</v>
      </c>
      <c r="AA173" s="45">
        <f t="shared" si="42"/>
        <v>0</v>
      </c>
      <c r="AB173" s="46">
        <f t="shared" si="50"/>
        <v>86.730872092580555</v>
      </c>
      <c r="AC173" s="38">
        <f t="shared" si="43"/>
        <v>464088.83510864823</v>
      </c>
      <c r="AD173" s="39">
        <f t="shared" si="44"/>
        <v>187.08230385997646</v>
      </c>
      <c r="AE173" s="41">
        <f t="shared" si="51"/>
        <v>86.730872092580555</v>
      </c>
      <c r="AF173" s="33"/>
      <c r="AG173" s="47">
        <v>0</v>
      </c>
      <c r="AH173" s="33"/>
      <c r="AI173" s="38">
        <v>0</v>
      </c>
      <c r="AJ173" s="39">
        <f t="shared" si="45"/>
        <v>78.937892210445384</v>
      </c>
      <c r="AK173" s="39">
        <v>0</v>
      </c>
      <c r="AL173" s="48">
        <f t="shared" si="46"/>
        <v>0</v>
      </c>
      <c r="AM173" s="49">
        <f t="shared" si="47"/>
        <v>0</v>
      </c>
      <c r="AO173" s="50">
        <v>21185.55984450538</v>
      </c>
      <c r="AQ173" s="50">
        <v>255384.04096834266</v>
      </c>
      <c r="AS173" s="51">
        <v>-903569.1</v>
      </c>
      <c r="AT173" s="52">
        <v>-1104335.05</v>
      </c>
      <c r="AU173" s="52">
        <v>-565652.04497499997</v>
      </c>
      <c r="AV173" s="52">
        <v>-5928.2579370000003</v>
      </c>
      <c r="AW173" s="52">
        <v>-202052</v>
      </c>
      <c r="AX173" s="53">
        <v>-217894.77851900001</v>
      </c>
    </row>
    <row r="174" spans="1:50">
      <c r="A174" s="2">
        <v>602</v>
      </c>
      <c r="B174" s="3">
        <v>2302</v>
      </c>
      <c r="C174" s="35"/>
      <c r="D174" s="4" t="s">
        <v>116</v>
      </c>
      <c r="E174" s="21">
        <v>956.33333333333337</v>
      </c>
      <c r="F174" s="21">
        <v>1183915</v>
      </c>
      <c r="G174" s="15">
        <v>1.64</v>
      </c>
      <c r="H174" s="21">
        <v>721899.39024390245</v>
      </c>
      <c r="I174" s="21">
        <v>108554.66666666667</v>
      </c>
      <c r="J174" s="36">
        <v>0</v>
      </c>
      <c r="K174" s="17">
        <v>1.65</v>
      </c>
      <c r="L174" s="21">
        <v>1191133.993902439</v>
      </c>
      <c r="M174" s="21">
        <v>110976.70833333333</v>
      </c>
      <c r="N174" s="21">
        <f t="shared" si="36"/>
        <v>1302110.7022357723</v>
      </c>
      <c r="O174" s="37">
        <f t="shared" si="37"/>
        <v>1361.5657395285175</v>
      </c>
      <c r="P174" s="37">
        <f t="shared" si="52"/>
        <v>2400.6516979319881</v>
      </c>
      <c r="Q174" s="37">
        <f t="shared" si="53"/>
        <v>56.716504968272645</v>
      </c>
      <c r="R174" s="38">
        <v>367673.6391413447</v>
      </c>
      <c r="S174" s="39">
        <f t="shared" si="38"/>
        <v>384.46180460928338</v>
      </c>
      <c r="T174" s="40">
        <f t="shared" si="48"/>
        <v>72.731398130011726</v>
      </c>
      <c r="U174" s="38">
        <v>304624</v>
      </c>
      <c r="V174" s="39">
        <f t="shared" si="39"/>
        <v>318.53328685953295</v>
      </c>
      <c r="W174" s="41">
        <f t="shared" si="49"/>
        <v>86.000015444798777</v>
      </c>
      <c r="X174" s="42">
        <v>0</v>
      </c>
      <c r="Y174" s="43">
        <f t="shared" si="40"/>
        <v>0</v>
      </c>
      <c r="Z174" s="44">
        <f t="shared" si="41"/>
        <v>304624</v>
      </c>
      <c r="AA174" s="45">
        <f t="shared" si="42"/>
        <v>318.53328685953295</v>
      </c>
      <c r="AB174" s="46">
        <f t="shared" si="50"/>
        <v>86.000015444798777</v>
      </c>
      <c r="AC174" s="38">
        <f t="shared" si="43"/>
        <v>672297.6391413447</v>
      </c>
      <c r="AD174" s="39">
        <f t="shared" si="44"/>
        <v>702.99509146881633</v>
      </c>
      <c r="AE174" s="41">
        <f t="shared" si="51"/>
        <v>86.000015444798777</v>
      </c>
      <c r="AF174" s="33"/>
      <c r="AG174" s="47">
        <v>0</v>
      </c>
      <c r="AH174" s="33"/>
      <c r="AI174" s="38">
        <v>95552.460080948367</v>
      </c>
      <c r="AJ174" s="39">
        <f t="shared" si="45"/>
        <v>56.716504968272645</v>
      </c>
      <c r="AK174" s="39">
        <v>0</v>
      </c>
      <c r="AL174" s="48">
        <f t="shared" si="46"/>
        <v>0</v>
      </c>
      <c r="AM174" s="49">
        <f t="shared" si="47"/>
        <v>95552.460080948367</v>
      </c>
      <c r="AO174" s="50">
        <v>5986.2058175915481</v>
      </c>
      <c r="AQ174" s="50">
        <v>72189.939024390245</v>
      </c>
      <c r="AS174" s="51">
        <v>-315719.59999999998</v>
      </c>
      <c r="AT174" s="52">
        <v>-424061.1</v>
      </c>
      <c r="AU174" s="52">
        <v>-217208.565722</v>
      </c>
      <c r="AV174" s="52">
        <v>-2276.4319780000001</v>
      </c>
      <c r="AW174" s="52">
        <v>-54623</v>
      </c>
      <c r="AX174" s="53">
        <v>-83670.894042999993</v>
      </c>
    </row>
    <row r="175" spans="1:50">
      <c r="A175" s="2">
        <v>603</v>
      </c>
      <c r="B175" s="3">
        <v>2303</v>
      </c>
      <c r="C175" s="35"/>
      <c r="D175" s="4" t="s">
        <v>117</v>
      </c>
      <c r="E175" s="21">
        <v>1730.3333333333333</v>
      </c>
      <c r="F175" s="21">
        <v>2703183.3333333335</v>
      </c>
      <c r="G175" s="15">
        <v>1.64</v>
      </c>
      <c r="H175" s="21">
        <v>1648282.5203252034</v>
      </c>
      <c r="I175" s="21">
        <v>294494.33333333331</v>
      </c>
      <c r="J175" s="36">
        <v>0</v>
      </c>
      <c r="K175" s="17">
        <v>1.65</v>
      </c>
      <c r="L175" s="21">
        <v>2719666.1585365855</v>
      </c>
      <c r="M175" s="21">
        <v>304471.54791666666</v>
      </c>
      <c r="N175" s="21">
        <f t="shared" si="36"/>
        <v>3024137.7064532521</v>
      </c>
      <c r="O175" s="37">
        <f t="shared" si="37"/>
        <v>1747.7197301791093</v>
      </c>
      <c r="P175" s="37">
        <f t="shared" si="52"/>
        <v>2400.6516979319881</v>
      </c>
      <c r="Q175" s="37">
        <f t="shared" si="53"/>
        <v>72.801886741198686</v>
      </c>
      <c r="R175" s="38">
        <v>418022.28083463944</v>
      </c>
      <c r="S175" s="39">
        <f t="shared" si="38"/>
        <v>241.58482806856452</v>
      </c>
      <c r="T175" s="40">
        <f t="shared" si="48"/>
        <v>82.865188646955147</v>
      </c>
      <c r="U175" s="38">
        <v>130218</v>
      </c>
      <c r="V175" s="39">
        <f t="shared" si="39"/>
        <v>75.256020034675402</v>
      </c>
      <c r="W175" s="41">
        <f t="shared" si="49"/>
        <v>86.000004917866235</v>
      </c>
      <c r="X175" s="42">
        <v>0</v>
      </c>
      <c r="Y175" s="43">
        <f t="shared" si="40"/>
        <v>0</v>
      </c>
      <c r="Z175" s="44">
        <f t="shared" si="41"/>
        <v>130218</v>
      </c>
      <c r="AA175" s="45">
        <f t="shared" si="42"/>
        <v>75.256020034675402</v>
      </c>
      <c r="AB175" s="46">
        <f t="shared" si="50"/>
        <v>86.000004917866235</v>
      </c>
      <c r="AC175" s="38">
        <f t="shared" si="43"/>
        <v>548240.28083463944</v>
      </c>
      <c r="AD175" s="39">
        <f t="shared" si="44"/>
        <v>316.84084810323992</v>
      </c>
      <c r="AE175" s="41">
        <f t="shared" si="51"/>
        <v>86.000004917866235</v>
      </c>
      <c r="AF175" s="33"/>
      <c r="AG175" s="47">
        <v>0</v>
      </c>
      <c r="AH175" s="33"/>
      <c r="AI175" s="38">
        <v>0</v>
      </c>
      <c r="AJ175" s="39">
        <f t="shared" si="45"/>
        <v>72.801886741198686</v>
      </c>
      <c r="AK175" s="39">
        <v>0</v>
      </c>
      <c r="AL175" s="48">
        <f t="shared" si="46"/>
        <v>0</v>
      </c>
      <c r="AM175" s="49">
        <f t="shared" si="47"/>
        <v>0</v>
      </c>
      <c r="AO175" s="50">
        <v>14393.512005674333</v>
      </c>
      <c r="AQ175" s="50">
        <v>164828.25203252034</v>
      </c>
      <c r="AS175" s="51">
        <v>-681598.65</v>
      </c>
      <c r="AT175" s="52">
        <v>-767750.4</v>
      </c>
      <c r="AU175" s="52">
        <v>-393249.853543</v>
      </c>
      <c r="AV175" s="52">
        <v>-4121.4145449999996</v>
      </c>
      <c r="AW175" s="52">
        <v>-139786</v>
      </c>
      <c r="AX175" s="53">
        <v>-151483.744294</v>
      </c>
    </row>
    <row r="176" spans="1:50">
      <c r="A176" s="2">
        <v>604</v>
      </c>
      <c r="B176" s="3">
        <v>2304</v>
      </c>
      <c r="C176" s="35"/>
      <c r="D176" s="4" t="s">
        <v>118</v>
      </c>
      <c r="E176" s="21">
        <v>379</v>
      </c>
      <c r="F176" s="21">
        <v>450691</v>
      </c>
      <c r="G176" s="15">
        <v>1.7299999999999998</v>
      </c>
      <c r="H176" s="21">
        <v>260515.02890173413</v>
      </c>
      <c r="I176" s="21">
        <v>50775.333333333336</v>
      </c>
      <c r="J176" s="36">
        <v>0</v>
      </c>
      <c r="K176" s="17">
        <v>1.65</v>
      </c>
      <c r="L176" s="21">
        <v>429849.7976878612</v>
      </c>
      <c r="M176" s="21">
        <v>41764.320833333331</v>
      </c>
      <c r="N176" s="21">
        <f t="shared" si="36"/>
        <v>471614.11852119456</v>
      </c>
      <c r="O176" s="37">
        <f t="shared" si="37"/>
        <v>1244.3644288158168</v>
      </c>
      <c r="P176" s="37">
        <f t="shared" si="52"/>
        <v>2400.6516979319881</v>
      </c>
      <c r="Q176" s="37">
        <f t="shared" si="53"/>
        <v>51.834442701028195</v>
      </c>
      <c r="R176" s="38">
        <v>162146.16374816044</v>
      </c>
      <c r="S176" s="39">
        <f t="shared" si="38"/>
        <v>427.82628957298272</v>
      </c>
      <c r="T176" s="40">
        <f t="shared" si="48"/>
        <v>69.655698901647739</v>
      </c>
      <c r="U176" s="38">
        <v>148708</v>
      </c>
      <c r="V176" s="39">
        <f t="shared" si="39"/>
        <v>392.36939313984169</v>
      </c>
      <c r="W176" s="41">
        <f t="shared" si="49"/>
        <v>85.999985475074595</v>
      </c>
      <c r="X176" s="42">
        <v>0</v>
      </c>
      <c r="Y176" s="43">
        <f t="shared" si="40"/>
        <v>0</v>
      </c>
      <c r="Z176" s="44">
        <f t="shared" si="41"/>
        <v>148708</v>
      </c>
      <c r="AA176" s="45">
        <f t="shared" si="42"/>
        <v>392.36939313984169</v>
      </c>
      <c r="AB176" s="46">
        <f t="shared" si="50"/>
        <v>85.999985475074595</v>
      </c>
      <c r="AC176" s="38">
        <f t="shared" si="43"/>
        <v>310854.16374816047</v>
      </c>
      <c r="AD176" s="39">
        <f t="shared" si="44"/>
        <v>820.19568271282446</v>
      </c>
      <c r="AE176" s="41">
        <f t="shared" si="51"/>
        <v>85.999985475074595</v>
      </c>
      <c r="AF176" s="33"/>
      <c r="AG176" s="47">
        <v>0</v>
      </c>
      <c r="AH176" s="33"/>
      <c r="AI176" s="38">
        <v>26534.41731383232</v>
      </c>
      <c r="AJ176" s="39">
        <f t="shared" si="45"/>
        <v>51.834442701028195</v>
      </c>
      <c r="AK176" s="39">
        <v>0</v>
      </c>
      <c r="AL176" s="48">
        <f t="shared" si="46"/>
        <v>0</v>
      </c>
      <c r="AM176" s="49">
        <f t="shared" si="47"/>
        <v>26534.41731383232</v>
      </c>
      <c r="AO176" s="50">
        <v>1301.8450340819004</v>
      </c>
      <c r="AQ176" s="50">
        <v>26051.502890173408</v>
      </c>
      <c r="AS176" s="51">
        <v>-161064.25</v>
      </c>
      <c r="AT176" s="52">
        <v>-170956.55</v>
      </c>
      <c r="AU176" s="52">
        <v>-87565.756861999995</v>
      </c>
      <c r="AV176" s="52">
        <v>-917.72388699999999</v>
      </c>
      <c r="AW176" s="52">
        <v>-18830</v>
      </c>
      <c r="AX176" s="53">
        <v>-33731.198122000002</v>
      </c>
    </row>
    <row r="177" spans="1:50">
      <c r="A177" s="2">
        <v>605</v>
      </c>
      <c r="B177" s="3">
        <v>2305</v>
      </c>
      <c r="C177" s="35"/>
      <c r="D177" s="4" t="s">
        <v>119</v>
      </c>
      <c r="E177" s="21">
        <v>1379.6666666666667</v>
      </c>
      <c r="F177" s="21">
        <v>1816143.3333333333</v>
      </c>
      <c r="G177" s="15">
        <v>1.6900000000000002</v>
      </c>
      <c r="H177" s="21">
        <v>1074641.0256410257</v>
      </c>
      <c r="I177" s="21">
        <v>183013</v>
      </c>
      <c r="J177" s="36">
        <v>0</v>
      </c>
      <c r="K177" s="17">
        <v>1.65</v>
      </c>
      <c r="L177" s="21">
        <v>1773157.692307692</v>
      </c>
      <c r="M177" s="21">
        <v>186671.16166666671</v>
      </c>
      <c r="N177" s="21">
        <f t="shared" si="36"/>
        <v>1959828.8539743586</v>
      </c>
      <c r="O177" s="37">
        <f t="shared" si="37"/>
        <v>1420.5089543182112</v>
      </c>
      <c r="P177" s="37">
        <f t="shared" si="52"/>
        <v>2400.6516979319881</v>
      </c>
      <c r="Q177" s="37">
        <f t="shared" si="53"/>
        <v>59.171805536883639</v>
      </c>
      <c r="R177" s="38">
        <v>500340.00061748119</v>
      </c>
      <c r="S177" s="39">
        <f t="shared" si="38"/>
        <v>362.65281513709675</v>
      </c>
      <c r="T177" s="40">
        <f t="shared" si="48"/>
        <v>74.278237488236655</v>
      </c>
      <c r="U177" s="38">
        <v>388236</v>
      </c>
      <c r="V177" s="39">
        <f t="shared" si="39"/>
        <v>281.39840541193524</v>
      </c>
      <c r="W177" s="41">
        <f t="shared" si="49"/>
        <v>85.999988113466571</v>
      </c>
      <c r="X177" s="42">
        <v>0</v>
      </c>
      <c r="Y177" s="43">
        <f t="shared" si="40"/>
        <v>0</v>
      </c>
      <c r="Z177" s="44">
        <f t="shared" si="41"/>
        <v>388236</v>
      </c>
      <c r="AA177" s="45">
        <f t="shared" si="42"/>
        <v>281.39840541193524</v>
      </c>
      <c r="AB177" s="46">
        <f t="shared" si="50"/>
        <v>85.999988113466571</v>
      </c>
      <c r="AC177" s="38">
        <f t="shared" si="43"/>
        <v>888576.00061748119</v>
      </c>
      <c r="AD177" s="39">
        <f t="shared" si="44"/>
        <v>644.051220549032</v>
      </c>
      <c r="AE177" s="41">
        <f t="shared" si="51"/>
        <v>85.999988113466571</v>
      </c>
      <c r="AF177" s="33"/>
      <c r="AG177" s="47">
        <v>0</v>
      </c>
      <c r="AH177" s="33"/>
      <c r="AI177" s="38">
        <v>90696.131155184965</v>
      </c>
      <c r="AJ177" s="39">
        <f t="shared" si="45"/>
        <v>59.171805536883639</v>
      </c>
      <c r="AK177" s="39">
        <v>0</v>
      </c>
      <c r="AL177" s="48">
        <f t="shared" si="46"/>
        <v>0</v>
      </c>
      <c r="AM177" s="49">
        <f t="shared" si="47"/>
        <v>90696.131155184965</v>
      </c>
      <c r="AO177" s="50">
        <v>6671.7166305881501</v>
      </c>
      <c r="AQ177" s="50">
        <v>107464.10256410256</v>
      </c>
      <c r="AS177" s="51">
        <v>-480543</v>
      </c>
      <c r="AT177" s="52">
        <v>-613223.44999999995</v>
      </c>
      <c r="AU177" s="52">
        <v>-314099.50708100002</v>
      </c>
      <c r="AV177" s="52">
        <v>-3291.8874989999999</v>
      </c>
      <c r="AW177" s="52">
        <v>-113708</v>
      </c>
      <c r="AX177" s="53">
        <v>-120994.245732</v>
      </c>
    </row>
    <row r="178" spans="1:50">
      <c r="A178" s="2">
        <v>606</v>
      </c>
      <c r="B178" s="3">
        <v>2306</v>
      </c>
      <c r="C178" s="35"/>
      <c r="D178" s="4" t="s">
        <v>120</v>
      </c>
      <c r="E178" s="21">
        <v>535.33333333333337</v>
      </c>
      <c r="F178" s="21">
        <v>809551.33333333337</v>
      </c>
      <c r="G178" s="15">
        <v>1.7233333333333334</v>
      </c>
      <c r="H178" s="21">
        <v>470077.19414234237</v>
      </c>
      <c r="I178" s="21">
        <v>67905</v>
      </c>
      <c r="J178" s="36">
        <v>0</v>
      </c>
      <c r="K178" s="17">
        <v>1.65</v>
      </c>
      <c r="L178" s="21">
        <v>775627.37033486494</v>
      </c>
      <c r="M178" s="21">
        <v>70746.641666666677</v>
      </c>
      <c r="N178" s="21">
        <f t="shared" si="36"/>
        <v>846374.01200153166</v>
      </c>
      <c r="O178" s="37">
        <f t="shared" si="37"/>
        <v>1581.0224383590255</v>
      </c>
      <c r="P178" s="37">
        <f t="shared" si="52"/>
        <v>2400.6516979319881</v>
      </c>
      <c r="Q178" s="37">
        <f t="shared" si="53"/>
        <v>65.858051783229442</v>
      </c>
      <c r="R178" s="38">
        <v>162346.69954114829</v>
      </c>
      <c r="S178" s="39">
        <f t="shared" si="38"/>
        <v>303.26282604199554</v>
      </c>
      <c r="T178" s="40">
        <f t="shared" si="48"/>
        <v>78.490572623434517</v>
      </c>
      <c r="U178" s="38">
        <v>96507</v>
      </c>
      <c r="V178" s="39">
        <f t="shared" si="39"/>
        <v>180.27459526774595</v>
      </c>
      <c r="W178" s="41">
        <f t="shared" si="49"/>
        <v>85.999974983761973</v>
      </c>
      <c r="X178" s="42">
        <v>0</v>
      </c>
      <c r="Y178" s="43">
        <f t="shared" si="40"/>
        <v>0</v>
      </c>
      <c r="Z178" s="44">
        <f t="shared" si="41"/>
        <v>96507</v>
      </c>
      <c r="AA178" s="45">
        <f t="shared" si="42"/>
        <v>180.27459526774595</v>
      </c>
      <c r="AB178" s="46">
        <f t="shared" si="50"/>
        <v>85.999974983761973</v>
      </c>
      <c r="AC178" s="38">
        <f t="shared" si="43"/>
        <v>258853.69954114829</v>
      </c>
      <c r="AD178" s="39">
        <f t="shared" si="44"/>
        <v>483.53742130974149</v>
      </c>
      <c r="AE178" s="41">
        <f t="shared" si="51"/>
        <v>85.999974983761973</v>
      </c>
      <c r="AF178" s="33"/>
      <c r="AG178" s="47">
        <v>0</v>
      </c>
      <c r="AH178" s="33"/>
      <c r="AI178" s="38">
        <v>0</v>
      </c>
      <c r="AJ178" s="39">
        <f t="shared" si="45"/>
        <v>65.858051783229442</v>
      </c>
      <c r="AK178" s="39">
        <v>0</v>
      </c>
      <c r="AL178" s="48">
        <f t="shared" si="46"/>
        <v>0</v>
      </c>
      <c r="AM178" s="49">
        <f t="shared" si="47"/>
        <v>0</v>
      </c>
      <c r="AO178" s="50">
        <v>2350.3892546067009</v>
      </c>
      <c r="AQ178" s="50">
        <v>47007.719414234241</v>
      </c>
      <c r="AS178" s="51">
        <v>-194664.35</v>
      </c>
      <c r="AT178" s="52">
        <v>-232678.55</v>
      </c>
      <c r="AU178" s="52">
        <v>-119180.40674200001</v>
      </c>
      <c r="AV178" s="52">
        <v>-1249.057965</v>
      </c>
      <c r="AW178" s="52">
        <v>-41683</v>
      </c>
      <c r="AX178" s="53">
        <v>-45909.474846999998</v>
      </c>
    </row>
    <row r="179" spans="1:50">
      <c r="A179" s="2">
        <v>607</v>
      </c>
      <c r="B179" s="3">
        <v>2307</v>
      </c>
      <c r="C179" s="35"/>
      <c r="D179" s="4" t="s">
        <v>121</v>
      </c>
      <c r="E179" s="21">
        <v>425.33333333333331</v>
      </c>
      <c r="F179" s="21">
        <v>687781</v>
      </c>
      <c r="G179" s="15">
        <v>1.6533333333333333</v>
      </c>
      <c r="H179" s="21">
        <v>416096.29960317462</v>
      </c>
      <c r="I179" s="21">
        <v>69464.666666666672</v>
      </c>
      <c r="J179" s="36">
        <v>0</v>
      </c>
      <c r="K179" s="17">
        <v>1.65</v>
      </c>
      <c r="L179" s="21">
        <v>686558.89434523811</v>
      </c>
      <c r="M179" s="21">
        <v>56977.370833333327</v>
      </c>
      <c r="N179" s="21">
        <f t="shared" si="36"/>
        <v>743536.26517857146</v>
      </c>
      <c r="O179" s="37">
        <f t="shared" si="37"/>
        <v>1748.1260153101211</v>
      </c>
      <c r="P179" s="37">
        <f t="shared" si="52"/>
        <v>2400.6516979319881</v>
      </c>
      <c r="Q179" s="37">
        <f t="shared" si="53"/>
        <v>72.818810692780744</v>
      </c>
      <c r="R179" s="38">
        <v>102690.14175981165</v>
      </c>
      <c r="S179" s="39">
        <f t="shared" si="38"/>
        <v>241.4345025700901</v>
      </c>
      <c r="T179" s="40">
        <f t="shared" si="48"/>
        <v>82.875850736451838</v>
      </c>
      <c r="U179" s="38">
        <v>31900</v>
      </c>
      <c r="V179" s="39">
        <f t="shared" si="39"/>
        <v>75</v>
      </c>
      <c r="W179" s="41">
        <f t="shared" si="49"/>
        <v>86.000002401793708</v>
      </c>
      <c r="X179" s="42">
        <v>0</v>
      </c>
      <c r="Y179" s="43">
        <f t="shared" si="40"/>
        <v>0</v>
      </c>
      <c r="Z179" s="44">
        <f t="shared" si="41"/>
        <v>31900</v>
      </c>
      <c r="AA179" s="45">
        <f t="shared" si="42"/>
        <v>75</v>
      </c>
      <c r="AB179" s="46">
        <f t="shared" si="50"/>
        <v>86.000002401793708</v>
      </c>
      <c r="AC179" s="38">
        <f t="shared" si="43"/>
        <v>134590.14175981167</v>
      </c>
      <c r="AD179" s="39">
        <f t="shared" si="44"/>
        <v>316.4345025700901</v>
      </c>
      <c r="AE179" s="41">
        <f t="shared" si="51"/>
        <v>86.000002401793708</v>
      </c>
      <c r="AF179" s="33"/>
      <c r="AG179" s="47">
        <v>0</v>
      </c>
      <c r="AH179" s="33"/>
      <c r="AI179" s="38">
        <v>824.80557730387102</v>
      </c>
      <c r="AJ179" s="39">
        <f t="shared" si="45"/>
        <v>72.818810692780744</v>
      </c>
      <c r="AK179" s="39">
        <v>0</v>
      </c>
      <c r="AL179" s="48">
        <f t="shared" si="46"/>
        <v>0</v>
      </c>
      <c r="AM179" s="49">
        <f t="shared" si="47"/>
        <v>824.80557730387102</v>
      </c>
      <c r="AO179" s="50">
        <v>2327.9567231823939</v>
      </c>
      <c r="AQ179" s="50">
        <v>41609.629960317463</v>
      </c>
      <c r="AS179" s="51">
        <v>-153629.29999999999</v>
      </c>
      <c r="AT179" s="52">
        <v>-188274.25</v>
      </c>
      <c r="AU179" s="52">
        <v>-96436.054310000007</v>
      </c>
      <c r="AV179" s="52">
        <v>-1010.688124</v>
      </c>
      <c r="AW179" s="52">
        <v>-22821</v>
      </c>
      <c r="AX179" s="53">
        <v>-37148.124685000003</v>
      </c>
    </row>
    <row r="180" spans="1:50">
      <c r="A180" s="2">
        <v>608</v>
      </c>
      <c r="B180" s="3">
        <v>2308</v>
      </c>
      <c r="C180" s="35">
        <v>351</v>
      </c>
      <c r="D180" s="4" t="s">
        <v>122</v>
      </c>
      <c r="E180" s="21">
        <v>3279</v>
      </c>
      <c r="F180" s="21">
        <v>6175143.333333333</v>
      </c>
      <c r="G180" s="15">
        <v>1.42</v>
      </c>
      <c r="H180" s="21">
        <v>4348692.4882629113</v>
      </c>
      <c r="I180" s="21">
        <v>506931.33333333331</v>
      </c>
      <c r="J180" s="36">
        <v>0</v>
      </c>
      <c r="K180" s="17">
        <v>1.65</v>
      </c>
      <c r="L180" s="21">
        <v>7175342.6056338027</v>
      </c>
      <c r="M180" s="21">
        <v>605059.49875000003</v>
      </c>
      <c r="N180" s="21">
        <f t="shared" si="36"/>
        <v>7780402.104383803</v>
      </c>
      <c r="O180" s="37">
        <f t="shared" si="37"/>
        <v>2372.7972261005802</v>
      </c>
      <c r="P180" s="37">
        <f t="shared" si="52"/>
        <v>2400.6516979319881</v>
      </c>
      <c r="Q180" s="37">
        <f t="shared" si="53"/>
        <v>98.839712072542525</v>
      </c>
      <c r="R180" s="38">
        <v>33793.880860016718</v>
      </c>
      <c r="S180" s="39">
        <f t="shared" si="38"/>
        <v>10.306154577620225</v>
      </c>
      <c r="T180" s="40">
        <f t="shared" si="48"/>
        <v>99.26901860570176</v>
      </c>
      <c r="U180" s="38">
        <v>0</v>
      </c>
      <c r="V180" s="39">
        <f t="shared" si="39"/>
        <v>0</v>
      </c>
      <c r="W180" s="41">
        <f t="shared" si="49"/>
        <v>99.26901860570176</v>
      </c>
      <c r="X180" s="42">
        <v>0</v>
      </c>
      <c r="Y180" s="43">
        <f t="shared" si="40"/>
        <v>0</v>
      </c>
      <c r="Z180" s="44">
        <f t="shared" si="41"/>
        <v>0</v>
      </c>
      <c r="AA180" s="45">
        <f t="shared" si="42"/>
        <v>0</v>
      </c>
      <c r="AB180" s="46">
        <f t="shared" si="50"/>
        <v>99.26901860570176</v>
      </c>
      <c r="AC180" s="38">
        <f t="shared" si="43"/>
        <v>33793.880860016718</v>
      </c>
      <c r="AD180" s="39">
        <f t="shared" si="44"/>
        <v>10.306154577620225</v>
      </c>
      <c r="AE180" s="41">
        <f t="shared" si="51"/>
        <v>99.26901860570176</v>
      </c>
      <c r="AF180" s="33"/>
      <c r="AG180" s="47">
        <v>0</v>
      </c>
      <c r="AH180" s="33"/>
      <c r="AI180" s="38">
        <v>0</v>
      </c>
      <c r="AJ180" s="39">
        <f t="shared" si="45"/>
        <v>98.839712072542525</v>
      </c>
      <c r="AK180" s="39">
        <v>0</v>
      </c>
      <c r="AL180" s="48">
        <f t="shared" si="46"/>
        <v>0</v>
      </c>
      <c r="AM180" s="49">
        <f t="shared" si="47"/>
        <v>0</v>
      </c>
      <c r="AO180" s="50">
        <v>27168.658472696385</v>
      </c>
      <c r="AQ180" s="50">
        <v>434869.24882629112</v>
      </c>
      <c r="AS180" s="51">
        <v>-1228682.8999999999</v>
      </c>
      <c r="AT180" s="52">
        <v>-1460457.55</v>
      </c>
      <c r="AU180" s="52">
        <v>-748061.75147699995</v>
      </c>
      <c r="AV180" s="52">
        <v>-7839.9840590000003</v>
      </c>
      <c r="AW180" s="52">
        <v>-214177</v>
      </c>
      <c r="AX180" s="53">
        <v>-288160.80681600003</v>
      </c>
    </row>
    <row r="181" spans="1:50">
      <c r="A181" s="2">
        <v>609</v>
      </c>
      <c r="B181" s="3">
        <v>2309</v>
      </c>
      <c r="C181" s="35"/>
      <c r="D181" s="4" t="s">
        <v>123</v>
      </c>
      <c r="E181" s="21">
        <v>236.66666666666666</v>
      </c>
      <c r="F181" s="21">
        <v>333796.33333333331</v>
      </c>
      <c r="G181" s="15">
        <v>1.3</v>
      </c>
      <c r="H181" s="21">
        <v>256766.41025641025</v>
      </c>
      <c r="I181" s="21">
        <v>36698.333333333336</v>
      </c>
      <c r="J181" s="36">
        <v>0</v>
      </c>
      <c r="K181" s="17">
        <v>1.65</v>
      </c>
      <c r="L181" s="21">
        <v>423664.57692307694</v>
      </c>
      <c r="M181" s="21">
        <v>28125.922083333335</v>
      </c>
      <c r="N181" s="21">
        <f t="shared" si="36"/>
        <v>451790.49900641025</v>
      </c>
      <c r="O181" s="37">
        <f t="shared" si="37"/>
        <v>1908.9739394637054</v>
      </c>
      <c r="P181" s="37">
        <f t="shared" si="52"/>
        <v>2400.6516979319881</v>
      </c>
      <c r="Q181" s="37">
        <f t="shared" si="53"/>
        <v>79.518988160930121</v>
      </c>
      <c r="R181" s="38">
        <v>43054.582383205787</v>
      </c>
      <c r="S181" s="39">
        <f t="shared" si="38"/>
        <v>181.92077063326388</v>
      </c>
      <c r="T181" s="40">
        <f t="shared" si="48"/>
        <v>87.096962541385921</v>
      </c>
      <c r="U181" s="38">
        <v>0</v>
      </c>
      <c r="V181" s="39">
        <f t="shared" si="39"/>
        <v>0</v>
      </c>
      <c r="W181" s="41">
        <f t="shared" si="49"/>
        <v>87.096962541385921</v>
      </c>
      <c r="X181" s="42">
        <v>0</v>
      </c>
      <c r="Y181" s="43">
        <f t="shared" si="40"/>
        <v>0</v>
      </c>
      <c r="Z181" s="44">
        <f t="shared" si="41"/>
        <v>0</v>
      </c>
      <c r="AA181" s="45">
        <f t="shared" si="42"/>
        <v>0</v>
      </c>
      <c r="AB181" s="46">
        <f t="shared" si="50"/>
        <v>87.096962541385921</v>
      </c>
      <c r="AC181" s="38">
        <f t="shared" si="43"/>
        <v>43054.582383205787</v>
      </c>
      <c r="AD181" s="39">
        <f t="shared" si="44"/>
        <v>181.92077063326388</v>
      </c>
      <c r="AE181" s="41">
        <f t="shared" si="51"/>
        <v>87.096962541385921</v>
      </c>
      <c r="AF181" s="33"/>
      <c r="AG181" s="47">
        <v>0</v>
      </c>
      <c r="AH181" s="33"/>
      <c r="AI181" s="38">
        <v>10285.145881012913</v>
      </c>
      <c r="AJ181" s="39">
        <f t="shared" si="45"/>
        <v>79.518988160930121</v>
      </c>
      <c r="AK181" s="39">
        <v>0</v>
      </c>
      <c r="AL181" s="48">
        <f t="shared" si="46"/>
        <v>0</v>
      </c>
      <c r="AM181" s="49">
        <f t="shared" si="47"/>
        <v>10285.145881012913</v>
      </c>
      <c r="AO181" s="50">
        <v>1078.6929620485043</v>
      </c>
      <c r="AQ181" s="50">
        <v>25676.64102564102</v>
      </c>
      <c r="AS181" s="51">
        <v>-86855.8</v>
      </c>
      <c r="AT181" s="52">
        <v>-106126.3</v>
      </c>
      <c r="AU181" s="52">
        <v>-54359.002311999997</v>
      </c>
      <c r="AV181" s="52">
        <v>-569.70391900000004</v>
      </c>
      <c r="AW181" s="52">
        <v>-9241</v>
      </c>
      <c r="AX181" s="53">
        <v>-20939.626885999998</v>
      </c>
    </row>
    <row r="182" spans="1:50">
      <c r="A182" s="2">
        <v>610</v>
      </c>
      <c r="B182" s="3">
        <v>2310</v>
      </c>
      <c r="C182" s="35"/>
      <c r="D182" s="4" t="s">
        <v>124</v>
      </c>
      <c r="E182" s="21">
        <v>543.66666666666663</v>
      </c>
      <c r="F182" s="21">
        <v>831598</v>
      </c>
      <c r="G182" s="15">
        <v>1.7333333333333334</v>
      </c>
      <c r="H182" s="21">
        <v>480354.34640522877</v>
      </c>
      <c r="I182" s="21">
        <v>79115.666666666672</v>
      </c>
      <c r="J182" s="36">
        <v>0</v>
      </c>
      <c r="K182" s="17">
        <v>1.65</v>
      </c>
      <c r="L182" s="21">
        <v>792584.67156862747</v>
      </c>
      <c r="M182" s="21">
        <v>77871.920833333337</v>
      </c>
      <c r="N182" s="21">
        <f t="shared" si="36"/>
        <v>870456.59240196086</v>
      </c>
      <c r="O182" s="37">
        <f t="shared" si="37"/>
        <v>1601.0850871893824</v>
      </c>
      <c r="P182" s="37">
        <f t="shared" si="52"/>
        <v>2400.6516979319881</v>
      </c>
      <c r="Q182" s="37">
        <f t="shared" si="53"/>
        <v>66.693768553289829</v>
      </c>
      <c r="R182" s="38">
        <v>160838.15419494637</v>
      </c>
      <c r="S182" s="39">
        <f t="shared" si="38"/>
        <v>295.83964597476341</v>
      </c>
      <c r="T182" s="40">
        <f t="shared" si="48"/>
        <v>79.017074188572565</v>
      </c>
      <c r="U182" s="38">
        <v>91138</v>
      </c>
      <c r="V182" s="39">
        <f t="shared" si="39"/>
        <v>167.63580625383202</v>
      </c>
      <c r="W182" s="41">
        <f t="shared" si="49"/>
        <v>86.00000329895704</v>
      </c>
      <c r="X182" s="42">
        <v>0</v>
      </c>
      <c r="Y182" s="43">
        <f t="shared" si="40"/>
        <v>0</v>
      </c>
      <c r="Z182" s="44">
        <f t="shared" si="41"/>
        <v>91138</v>
      </c>
      <c r="AA182" s="45">
        <f t="shared" si="42"/>
        <v>167.63580625383202</v>
      </c>
      <c r="AB182" s="46">
        <f t="shared" si="50"/>
        <v>86.00000329895704</v>
      </c>
      <c r="AC182" s="38">
        <f t="shared" si="43"/>
        <v>251976.15419494637</v>
      </c>
      <c r="AD182" s="39">
        <f t="shared" si="44"/>
        <v>463.47545222859543</v>
      </c>
      <c r="AE182" s="41">
        <f t="shared" si="51"/>
        <v>86.00000329895704</v>
      </c>
      <c r="AF182" s="33"/>
      <c r="AG182" s="47">
        <v>0</v>
      </c>
      <c r="AH182" s="33"/>
      <c r="AI182" s="38">
        <v>3237.5277115212548</v>
      </c>
      <c r="AJ182" s="39">
        <f t="shared" si="45"/>
        <v>66.693768553289829</v>
      </c>
      <c r="AK182" s="39">
        <v>0</v>
      </c>
      <c r="AL182" s="48">
        <f t="shared" si="46"/>
        <v>0</v>
      </c>
      <c r="AM182" s="49">
        <f t="shared" si="47"/>
        <v>3237.5277115212548</v>
      </c>
      <c r="AO182" s="50">
        <v>2824.8478870268791</v>
      </c>
      <c r="AQ182" s="50">
        <v>48035.434640522872</v>
      </c>
      <c r="AS182" s="51">
        <v>-208973.2</v>
      </c>
      <c r="AT182" s="52">
        <v>-244667.7</v>
      </c>
      <c r="AU182" s="52">
        <v>-125321.38189800001</v>
      </c>
      <c r="AV182" s="52">
        <v>-1313.4178219999999</v>
      </c>
      <c r="AW182" s="52">
        <v>-32016</v>
      </c>
      <c r="AX182" s="53">
        <v>-48275.039390999998</v>
      </c>
    </row>
    <row r="183" spans="1:50">
      <c r="A183" s="2">
        <v>611</v>
      </c>
      <c r="B183" s="3">
        <v>2311</v>
      </c>
      <c r="C183" s="35"/>
      <c r="D183" s="4" t="s">
        <v>125</v>
      </c>
      <c r="E183" s="21">
        <v>825.33333333333337</v>
      </c>
      <c r="F183" s="21">
        <v>1707275.6666666667</v>
      </c>
      <c r="G183" s="15">
        <v>1.5899999999999999</v>
      </c>
      <c r="H183" s="21">
        <v>1074270.6363317615</v>
      </c>
      <c r="I183" s="21">
        <v>138283.66666666666</v>
      </c>
      <c r="J183" s="36">
        <v>0</v>
      </c>
      <c r="K183" s="17">
        <v>1.65</v>
      </c>
      <c r="L183" s="21">
        <v>1772546.5499474064</v>
      </c>
      <c r="M183" s="21">
        <v>161357.08333333334</v>
      </c>
      <c r="N183" s="21">
        <f t="shared" si="36"/>
        <v>1933903.6332807397</v>
      </c>
      <c r="O183" s="37">
        <f t="shared" si="37"/>
        <v>2343.1788771576003</v>
      </c>
      <c r="P183" s="37">
        <f t="shared" si="52"/>
        <v>2400.6516979319881</v>
      </c>
      <c r="Q183" s="37">
        <f t="shared" si="53"/>
        <v>97.605949216877363</v>
      </c>
      <c r="R183" s="38">
        <v>17550.666855943469</v>
      </c>
      <c r="S183" s="39">
        <f t="shared" si="38"/>
        <v>21.264943686522781</v>
      </c>
      <c r="T183" s="40">
        <f t="shared" si="48"/>
        <v>98.491748006632704</v>
      </c>
      <c r="U183" s="38">
        <v>0</v>
      </c>
      <c r="V183" s="39">
        <f t="shared" si="39"/>
        <v>0</v>
      </c>
      <c r="W183" s="41">
        <f t="shared" si="49"/>
        <v>98.491748006632704</v>
      </c>
      <c r="X183" s="42">
        <v>0</v>
      </c>
      <c r="Y183" s="43">
        <f t="shared" si="40"/>
        <v>0</v>
      </c>
      <c r="Z183" s="44">
        <f t="shared" si="41"/>
        <v>0</v>
      </c>
      <c r="AA183" s="45">
        <f t="shared" si="42"/>
        <v>0</v>
      </c>
      <c r="AB183" s="46">
        <f t="shared" si="50"/>
        <v>98.491748006632704</v>
      </c>
      <c r="AC183" s="38">
        <f t="shared" si="43"/>
        <v>17550.666855943469</v>
      </c>
      <c r="AD183" s="39">
        <f t="shared" si="44"/>
        <v>21.264943686522781</v>
      </c>
      <c r="AE183" s="41">
        <f t="shared" si="51"/>
        <v>98.491748006632704</v>
      </c>
      <c r="AF183" s="33"/>
      <c r="AG183" s="47">
        <v>0</v>
      </c>
      <c r="AH183" s="33"/>
      <c r="AI183" s="38">
        <v>21081.225200390803</v>
      </c>
      <c r="AJ183" s="39">
        <f t="shared" si="45"/>
        <v>97.605949216877363</v>
      </c>
      <c r="AK183" s="39">
        <v>0</v>
      </c>
      <c r="AL183" s="48">
        <f t="shared" si="46"/>
        <v>0</v>
      </c>
      <c r="AM183" s="49">
        <f t="shared" si="47"/>
        <v>21081.225200390803</v>
      </c>
      <c r="AO183" s="50">
        <v>3856.6473627465039</v>
      </c>
      <c r="AQ183" s="50">
        <v>107427.06363317615</v>
      </c>
      <c r="AS183" s="51">
        <v>-278764.05</v>
      </c>
      <c r="AT183" s="52">
        <v>-380544.9</v>
      </c>
      <c r="AU183" s="52">
        <v>-194919.100339</v>
      </c>
      <c r="AV183" s="52">
        <v>-2042.829534</v>
      </c>
      <c r="AW183" s="52">
        <v>-93250</v>
      </c>
      <c r="AX183" s="53">
        <v>-75084.770885000005</v>
      </c>
    </row>
    <row r="184" spans="1:50" s="57" customFormat="1">
      <c r="A184" s="2">
        <v>612</v>
      </c>
      <c r="B184" s="3">
        <v>2312</v>
      </c>
      <c r="C184" s="35">
        <v>351</v>
      </c>
      <c r="D184" s="4" t="s">
        <v>126</v>
      </c>
      <c r="E184" s="21">
        <v>4715.333333333333</v>
      </c>
      <c r="F184" s="21">
        <v>9501323.333333334</v>
      </c>
      <c r="G184" s="15">
        <v>1.64</v>
      </c>
      <c r="H184" s="21">
        <v>5793489.8373983735</v>
      </c>
      <c r="I184" s="21">
        <v>1084082.3333333333</v>
      </c>
      <c r="J184" s="36">
        <v>0</v>
      </c>
      <c r="K184" s="17">
        <v>1.65</v>
      </c>
      <c r="L184" s="21">
        <v>9559258.2317073178</v>
      </c>
      <c r="M184" s="21">
        <v>897646.66666666663</v>
      </c>
      <c r="N184" s="21">
        <f t="shared" si="36"/>
        <v>10456904.898373984</v>
      </c>
      <c r="O184" s="37">
        <f t="shared" si="37"/>
        <v>2217.6385335163263</v>
      </c>
      <c r="P184" s="37">
        <f t="shared" si="52"/>
        <v>2400.6516979319881</v>
      </c>
      <c r="Q184" s="37">
        <f t="shared" si="53"/>
        <v>92.376521568151006</v>
      </c>
      <c r="R184" s="38">
        <v>319298.1876049508</v>
      </c>
      <c r="S184" s="39">
        <f t="shared" si="38"/>
        <v>67.71487083379418</v>
      </c>
      <c r="T184" s="40">
        <f t="shared" si="48"/>
        <v>95.197208587935094</v>
      </c>
      <c r="U184" s="38">
        <v>0</v>
      </c>
      <c r="V184" s="39">
        <f t="shared" si="39"/>
        <v>0</v>
      </c>
      <c r="W184" s="41">
        <f t="shared" si="49"/>
        <v>95.197208587935094</v>
      </c>
      <c r="X184" s="42">
        <v>0</v>
      </c>
      <c r="Y184" s="43">
        <f t="shared" si="40"/>
        <v>0</v>
      </c>
      <c r="Z184" s="44">
        <f t="shared" si="41"/>
        <v>0</v>
      </c>
      <c r="AA184" s="45">
        <f t="shared" si="42"/>
        <v>0</v>
      </c>
      <c r="AB184" s="46">
        <f t="shared" si="50"/>
        <v>95.197208587935094</v>
      </c>
      <c r="AC184" s="38">
        <f t="shared" si="43"/>
        <v>319298.1876049508</v>
      </c>
      <c r="AD184" s="39">
        <f t="shared" si="44"/>
        <v>67.71487083379418</v>
      </c>
      <c r="AE184" s="41">
        <f t="shared" si="51"/>
        <v>95.197208587935094</v>
      </c>
      <c r="AF184" s="33"/>
      <c r="AG184" s="47">
        <v>0</v>
      </c>
      <c r="AH184" s="33"/>
      <c r="AI184" s="38">
        <v>0</v>
      </c>
      <c r="AJ184" s="39">
        <f t="shared" si="45"/>
        <v>92.376521568151006</v>
      </c>
      <c r="AK184" s="39">
        <v>0</v>
      </c>
      <c r="AL184" s="48">
        <f t="shared" si="46"/>
        <v>0</v>
      </c>
      <c r="AM184" s="49">
        <f t="shared" si="47"/>
        <v>0</v>
      </c>
      <c r="AN184" s="13"/>
      <c r="AO184" s="50">
        <v>40558.931101818773</v>
      </c>
      <c r="AP184" s="13"/>
      <c r="AQ184" s="50">
        <v>579348.98373983742</v>
      </c>
      <c r="AR184" s="21"/>
      <c r="AS184" s="51">
        <v>-1680770.5</v>
      </c>
      <c r="AT184" s="52">
        <v>-2104319.9500000002</v>
      </c>
      <c r="AU184" s="52">
        <v>-1077854.861736</v>
      </c>
      <c r="AV184" s="52">
        <v>-11296.346748</v>
      </c>
      <c r="AW184" s="52">
        <v>-445738</v>
      </c>
      <c r="AX184" s="53">
        <v>-415200.38415900001</v>
      </c>
    </row>
    <row r="185" spans="1:50" s="57" customFormat="1">
      <c r="A185" s="2">
        <v>613</v>
      </c>
      <c r="B185" s="3">
        <v>2313</v>
      </c>
      <c r="C185" s="35"/>
      <c r="D185" s="4" t="s">
        <v>127</v>
      </c>
      <c r="E185" s="21">
        <v>633.66666666666663</v>
      </c>
      <c r="F185" s="21">
        <v>603945.33333333337</v>
      </c>
      <c r="G185" s="15">
        <v>1.7</v>
      </c>
      <c r="H185" s="21">
        <v>355018.40067340067</v>
      </c>
      <c r="I185" s="21">
        <v>71564</v>
      </c>
      <c r="J185" s="36">
        <v>0</v>
      </c>
      <c r="K185" s="17">
        <v>1.65</v>
      </c>
      <c r="L185" s="21">
        <v>585780.36111111112</v>
      </c>
      <c r="M185" s="21">
        <v>58929.141666666663</v>
      </c>
      <c r="N185" s="21">
        <f t="shared" si="36"/>
        <v>644709.50277777785</v>
      </c>
      <c r="O185" s="37">
        <f t="shared" si="37"/>
        <v>1017.4268849728215</v>
      </c>
      <c r="P185" s="37">
        <f t="shared" si="52"/>
        <v>2400.6516979319881</v>
      </c>
      <c r="Q185" s="37">
        <f t="shared" si="53"/>
        <v>42.381278627352373</v>
      </c>
      <c r="R185" s="38">
        <v>324306.27889702917</v>
      </c>
      <c r="S185" s="39">
        <f t="shared" si="38"/>
        <v>511.79318079489087</v>
      </c>
      <c r="T185" s="40">
        <f t="shared" si="48"/>
        <v>63.700205535231952</v>
      </c>
      <c r="U185" s="38">
        <v>339227</v>
      </c>
      <c r="V185" s="39">
        <f t="shared" si="39"/>
        <v>535.33982114676485</v>
      </c>
      <c r="W185" s="41">
        <f t="shared" si="49"/>
        <v>85.999976118691734</v>
      </c>
      <c r="X185" s="42">
        <v>0</v>
      </c>
      <c r="Y185" s="43">
        <f t="shared" si="40"/>
        <v>0</v>
      </c>
      <c r="Z185" s="44">
        <f t="shared" si="41"/>
        <v>339227</v>
      </c>
      <c r="AA185" s="45">
        <f t="shared" si="42"/>
        <v>535.33982114676485</v>
      </c>
      <c r="AB185" s="46">
        <f t="shared" si="50"/>
        <v>85.999976118691734</v>
      </c>
      <c r="AC185" s="38">
        <f t="shared" si="43"/>
        <v>663533.27889702911</v>
      </c>
      <c r="AD185" s="39">
        <f t="shared" si="44"/>
        <v>1047.1330019416557</v>
      </c>
      <c r="AE185" s="41">
        <f t="shared" si="51"/>
        <v>85.999976118691734</v>
      </c>
      <c r="AF185" s="33"/>
      <c r="AG185" s="47">
        <v>0</v>
      </c>
      <c r="AH185" s="33"/>
      <c r="AI185" s="38">
        <v>127088.73617336681</v>
      </c>
      <c r="AJ185" s="39">
        <f t="shared" si="45"/>
        <v>42.381278627352373</v>
      </c>
      <c r="AK185" s="39">
        <v>0</v>
      </c>
      <c r="AL185" s="48">
        <f t="shared" si="46"/>
        <v>0</v>
      </c>
      <c r="AM185" s="49">
        <f t="shared" si="47"/>
        <v>127088.73617336681</v>
      </c>
      <c r="AN185" s="13"/>
      <c r="AO185" s="50">
        <v>4209.4383583960653</v>
      </c>
      <c r="AP185" s="13"/>
      <c r="AQ185" s="50">
        <v>35501.840067340068</v>
      </c>
      <c r="AR185" s="21"/>
      <c r="AS185" s="51">
        <v>-224797.75</v>
      </c>
      <c r="AT185" s="52">
        <v>-278859.05</v>
      </c>
      <c r="AU185" s="52">
        <v>-142834.53327099999</v>
      </c>
      <c r="AV185" s="52">
        <v>-1496.962599</v>
      </c>
      <c r="AW185" s="52">
        <v>-36806</v>
      </c>
      <c r="AX185" s="53">
        <v>-55021.279015</v>
      </c>
    </row>
    <row r="186" spans="1:50">
      <c r="A186" s="2">
        <v>614</v>
      </c>
      <c r="B186" s="3">
        <v>2314</v>
      </c>
      <c r="C186" s="35"/>
      <c r="D186" s="4" t="s">
        <v>128</v>
      </c>
      <c r="E186" s="21">
        <v>1325</v>
      </c>
      <c r="F186" s="21">
        <v>1801521.3333333333</v>
      </c>
      <c r="G186" s="15">
        <v>1.8999999999999997</v>
      </c>
      <c r="H186" s="21">
        <v>948169.12280701753</v>
      </c>
      <c r="I186" s="21">
        <v>141267</v>
      </c>
      <c r="J186" s="36">
        <v>0</v>
      </c>
      <c r="K186" s="17">
        <v>1.65</v>
      </c>
      <c r="L186" s="21">
        <v>1564479.0526315791</v>
      </c>
      <c r="M186" s="21">
        <v>144303.31625</v>
      </c>
      <c r="N186" s="21">
        <f t="shared" si="36"/>
        <v>1708782.368881579</v>
      </c>
      <c r="O186" s="37">
        <f t="shared" si="37"/>
        <v>1289.6470708540219</v>
      </c>
      <c r="P186" s="37">
        <f t="shared" si="52"/>
        <v>2400.6516979319881</v>
      </c>
      <c r="Q186" s="37">
        <f t="shared" si="53"/>
        <v>53.720707254824703</v>
      </c>
      <c r="R186" s="38">
        <v>544670.01842497219</v>
      </c>
      <c r="S186" s="39">
        <f t="shared" si="38"/>
        <v>411.07171201884694</v>
      </c>
      <c r="T186" s="40">
        <f t="shared" si="48"/>
        <v>70.844045570539549</v>
      </c>
      <c r="U186" s="38">
        <v>482090</v>
      </c>
      <c r="V186" s="39">
        <f t="shared" si="39"/>
        <v>363.84150943396224</v>
      </c>
      <c r="W186" s="41">
        <f t="shared" si="49"/>
        <v>85.999993005454371</v>
      </c>
      <c r="X186" s="42">
        <v>0</v>
      </c>
      <c r="Y186" s="43">
        <f t="shared" si="40"/>
        <v>0</v>
      </c>
      <c r="Z186" s="44">
        <f t="shared" si="41"/>
        <v>482090</v>
      </c>
      <c r="AA186" s="45">
        <f t="shared" si="42"/>
        <v>363.84150943396224</v>
      </c>
      <c r="AB186" s="46">
        <f t="shared" si="50"/>
        <v>85.999993005454371</v>
      </c>
      <c r="AC186" s="38">
        <f t="shared" si="43"/>
        <v>1026760.0184249722</v>
      </c>
      <c r="AD186" s="39">
        <f t="shared" si="44"/>
        <v>774.91322145280924</v>
      </c>
      <c r="AE186" s="41">
        <f t="shared" si="51"/>
        <v>85.999993005454371</v>
      </c>
      <c r="AF186" s="33"/>
      <c r="AG186" s="47">
        <v>0</v>
      </c>
      <c r="AH186" s="33"/>
      <c r="AI186" s="38">
        <v>104229.69808698777</v>
      </c>
      <c r="AJ186" s="39">
        <f t="shared" si="45"/>
        <v>53.720707254824703</v>
      </c>
      <c r="AK186" s="39">
        <v>0</v>
      </c>
      <c r="AL186" s="48">
        <f t="shared" si="46"/>
        <v>0</v>
      </c>
      <c r="AM186" s="49">
        <f t="shared" si="47"/>
        <v>104229.69808698777</v>
      </c>
      <c r="AO186" s="50">
        <v>10533.933107390858</v>
      </c>
      <c r="AQ186" s="50">
        <v>94816.912280701756</v>
      </c>
      <c r="AS186" s="51">
        <v>-465679.2</v>
      </c>
      <c r="AT186" s="52">
        <v>-586580.85</v>
      </c>
      <c r="AU186" s="52">
        <v>-300452.89562199998</v>
      </c>
      <c r="AV186" s="52">
        <v>-3148.8655950000002</v>
      </c>
      <c r="AW186" s="52">
        <v>-66896</v>
      </c>
      <c r="AX186" s="53">
        <v>-115737.435635</v>
      </c>
    </row>
    <row r="187" spans="1:50">
      <c r="A187" s="2">
        <v>615</v>
      </c>
      <c r="B187" s="3">
        <v>2315</v>
      </c>
      <c r="C187" s="35"/>
      <c r="D187" s="4" t="s">
        <v>129</v>
      </c>
      <c r="E187" s="21">
        <v>549.66666666666663</v>
      </c>
      <c r="F187" s="21">
        <v>692134.66666666663</v>
      </c>
      <c r="G187" s="15">
        <v>1.2</v>
      </c>
      <c r="H187" s="21">
        <v>576778.88888888888</v>
      </c>
      <c r="I187" s="21">
        <v>88840</v>
      </c>
      <c r="J187" s="36">
        <v>0</v>
      </c>
      <c r="K187" s="17">
        <v>1.65</v>
      </c>
      <c r="L187" s="21">
        <v>951685.16666666663</v>
      </c>
      <c r="M187" s="21">
        <v>88650.074999999997</v>
      </c>
      <c r="N187" s="21">
        <f t="shared" si="36"/>
        <v>1040335.2416666666</v>
      </c>
      <c r="O187" s="37">
        <f t="shared" si="37"/>
        <v>1892.6656913280776</v>
      </c>
      <c r="P187" s="37">
        <f t="shared" si="52"/>
        <v>2400.6516979319881</v>
      </c>
      <c r="Q187" s="37">
        <f t="shared" si="53"/>
        <v>78.839662286640376</v>
      </c>
      <c r="R187" s="38">
        <v>103312.50073641431</v>
      </c>
      <c r="S187" s="39">
        <f t="shared" si="38"/>
        <v>187.95482244344629</v>
      </c>
      <c r="T187" s="40">
        <f t="shared" si="48"/>
        <v>86.668987240583419</v>
      </c>
      <c r="U187" s="38">
        <v>0</v>
      </c>
      <c r="V187" s="39">
        <f t="shared" si="39"/>
        <v>0</v>
      </c>
      <c r="W187" s="41">
        <f t="shared" si="49"/>
        <v>86.668987240583419</v>
      </c>
      <c r="X187" s="42">
        <v>0</v>
      </c>
      <c r="Y187" s="43">
        <f t="shared" si="40"/>
        <v>0</v>
      </c>
      <c r="Z187" s="44">
        <f t="shared" si="41"/>
        <v>0</v>
      </c>
      <c r="AA187" s="45">
        <f t="shared" si="42"/>
        <v>0</v>
      </c>
      <c r="AB187" s="46">
        <f t="shared" si="50"/>
        <v>86.668987240583419</v>
      </c>
      <c r="AC187" s="38">
        <f t="shared" si="43"/>
        <v>103312.50073641431</v>
      </c>
      <c r="AD187" s="39">
        <f t="shared" si="44"/>
        <v>187.95482244344629</v>
      </c>
      <c r="AE187" s="41">
        <f t="shared" si="51"/>
        <v>86.668987240583419</v>
      </c>
      <c r="AF187" s="33"/>
      <c r="AG187" s="47">
        <v>0</v>
      </c>
      <c r="AH187" s="33"/>
      <c r="AI187" s="38">
        <v>5271.8415308955964</v>
      </c>
      <c r="AJ187" s="39">
        <f t="shared" si="45"/>
        <v>78.839662286640376</v>
      </c>
      <c r="AK187" s="39">
        <v>0</v>
      </c>
      <c r="AL187" s="48">
        <f t="shared" si="46"/>
        <v>0</v>
      </c>
      <c r="AM187" s="49">
        <f t="shared" si="47"/>
        <v>5271.8415308955964</v>
      </c>
      <c r="AO187" s="50">
        <v>1839.6482176749594</v>
      </c>
      <c r="AQ187" s="50">
        <v>57677.888888888898</v>
      </c>
      <c r="AS187" s="51">
        <v>-227699.9</v>
      </c>
      <c r="AT187" s="52">
        <v>-256656.85</v>
      </c>
      <c r="AU187" s="52">
        <v>-131462.357055</v>
      </c>
      <c r="AV187" s="52">
        <v>-1377.777679</v>
      </c>
      <c r="AW187" s="52">
        <v>-25364</v>
      </c>
      <c r="AX187" s="53">
        <v>-50640.603933999999</v>
      </c>
    </row>
    <row r="188" spans="1:50">
      <c r="A188" s="2">
        <v>616</v>
      </c>
      <c r="B188" s="3">
        <v>2316</v>
      </c>
      <c r="C188" s="35">
        <v>351</v>
      </c>
      <c r="D188" s="4" t="s">
        <v>130</v>
      </c>
      <c r="E188" s="21">
        <v>10884.333333333334</v>
      </c>
      <c r="F188" s="21">
        <v>24020295.333333332</v>
      </c>
      <c r="G188" s="15">
        <v>1.5133333333333334</v>
      </c>
      <c r="H188" s="21">
        <v>15869308.777892502</v>
      </c>
      <c r="I188" s="21">
        <v>1861296</v>
      </c>
      <c r="J188" s="36">
        <v>0</v>
      </c>
      <c r="K188" s="17">
        <v>1.65</v>
      </c>
      <c r="L188" s="21">
        <v>26184359.483522628</v>
      </c>
      <c r="M188" s="21">
        <v>2249846.1116666668</v>
      </c>
      <c r="N188" s="21">
        <f t="shared" si="36"/>
        <v>28434205.595189296</v>
      </c>
      <c r="O188" s="37">
        <f t="shared" si="37"/>
        <v>2612.3975373033986</v>
      </c>
      <c r="P188" s="37">
        <f t="shared" si="52"/>
        <v>2400.6516979319881</v>
      </c>
      <c r="Q188" s="37">
        <f t="shared" si="53"/>
        <v>108.82034822268538</v>
      </c>
      <c r="R188" s="38">
        <v>-852743.55013601691</v>
      </c>
      <c r="S188" s="39">
        <f t="shared" si="38"/>
        <v>-78.345960567422608</v>
      </c>
      <c r="T188" s="40">
        <f t="shared" si="48"/>
        <v>105.55681938029177</v>
      </c>
      <c r="U188" s="38">
        <v>0</v>
      </c>
      <c r="V188" s="39">
        <f t="shared" si="39"/>
        <v>0</v>
      </c>
      <c r="W188" s="41">
        <f t="shared" si="49"/>
        <v>105.55681938029177</v>
      </c>
      <c r="X188" s="42">
        <v>0</v>
      </c>
      <c r="Y188" s="43">
        <f t="shared" si="40"/>
        <v>0</v>
      </c>
      <c r="Z188" s="44">
        <f t="shared" si="41"/>
        <v>0</v>
      </c>
      <c r="AA188" s="45">
        <f t="shared" si="42"/>
        <v>0</v>
      </c>
      <c r="AB188" s="46">
        <f t="shared" si="50"/>
        <v>105.55681938029177</v>
      </c>
      <c r="AC188" s="38">
        <f t="shared" si="43"/>
        <v>-852743.55013601691</v>
      </c>
      <c r="AD188" s="39">
        <f t="shared" si="44"/>
        <v>-78.345960567422608</v>
      </c>
      <c r="AE188" s="41">
        <f t="shared" si="51"/>
        <v>105.55681938029177</v>
      </c>
      <c r="AF188" s="33"/>
      <c r="AG188" s="47">
        <v>0</v>
      </c>
      <c r="AH188" s="33"/>
      <c r="AI188" s="38">
        <v>0</v>
      </c>
      <c r="AJ188" s="39">
        <f t="shared" si="45"/>
        <v>108.82034822268538</v>
      </c>
      <c r="AK188" s="39">
        <v>0</v>
      </c>
      <c r="AL188" s="48">
        <f t="shared" si="46"/>
        <v>0</v>
      </c>
      <c r="AM188" s="49">
        <f t="shared" si="47"/>
        <v>0</v>
      </c>
      <c r="AO188" s="50">
        <v>105967.34165931187</v>
      </c>
      <c r="AQ188" s="50">
        <v>1586930.8777892503</v>
      </c>
      <c r="AS188" s="51">
        <v>-3907795.9</v>
      </c>
      <c r="AT188" s="52">
        <v>-4813870.55</v>
      </c>
      <c r="AU188" s="52">
        <v>-2465715.2471150002</v>
      </c>
      <c r="AV188" s="52">
        <v>-25841.674425000001</v>
      </c>
      <c r="AW188" s="52">
        <v>-981484</v>
      </c>
      <c r="AX188" s="53">
        <v>-949817.97102099995</v>
      </c>
    </row>
    <row r="189" spans="1:50">
      <c r="A189" s="2">
        <v>617</v>
      </c>
      <c r="B189" s="3">
        <v>2317</v>
      </c>
      <c r="C189" s="35"/>
      <c r="D189" s="4" t="s">
        <v>131</v>
      </c>
      <c r="E189" s="21">
        <v>648.66666666666663</v>
      </c>
      <c r="F189" s="21">
        <v>984235</v>
      </c>
      <c r="G189" s="15">
        <v>1.7</v>
      </c>
      <c r="H189" s="21">
        <v>578961.76470588241</v>
      </c>
      <c r="I189" s="21">
        <v>81810</v>
      </c>
      <c r="J189" s="36">
        <v>0</v>
      </c>
      <c r="K189" s="17">
        <v>1.65</v>
      </c>
      <c r="L189" s="21">
        <v>955286.9117647059</v>
      </c>
      <c r="M189" s="21">
        <v>84194.545833333337</v>
      </c>
      <c r="N189" s="21">
        <f t="shared" si="36"/>
        <v>1039481.4575980392</v>
      </c>
      <c r="O189" s="37">
        <f t="shared" si="37"/>
        <v>1602.4894002025271</v>
      </c>
      <c r="P189" s="37">
        <f t="shared" si="52"/>
        <v>2400.6516979319881</v>
      </c>
      <c r="Q189" s="37">
        <f t="shared" si="53"/>
        <v>66.752265711138847</v>
      </c>
      <c r="R189" s="38">
        <v>191564.27253705502</v>
      </c>
      <c r="S189" s="39">
        <f t="shared" si="38"/>
        <v>295.32005015989984</v>
      </c>
      <c r="T189" s="40">
        <f t="shared" si="48"/>
        <v>79.053927398017436</v>
      </c>
      <c r="U189" s="38">
        <v>108166</v>
      </c>
      <c r="V189" s="39">
        <f t="shared" si="39"/>
        <v>166.75128468653651</v>
      </c>
      <c r="W189" s="41">
        <f t="shared" si="49"/>
        <v>86.000011448035281</v>
      </c>
      <c r="X189" s="42">
        <v>0</v>
      </c>
      <c r="Y189" s="43">
        <f t="shared" si="40"/>
        <v>0</v>
      </c>
      <c r="Z189" s="44">
        <f t="shared" si="41"/>
        <v>108166</v>
      </c>
      <c r="AA189" s="45">
        <f t="shared" si="42"/>
        <v>166.75128468653651</v>
      </c>
      <c r="AB189" s="46">
        <f t="shared" si="50"/>
        <v>86.000011448035281</v>
      </c>
      <c r="AC189" s="38">
        <f t="shared" si="43"/>
        <v>299730.27253705502</v>
      </c>
      <c r="AD189" s="39">
        <f t="shared" si="44"/>
        <v>462.07133484643634</v>
      </c>
      <c r="AE189" s="41">
        <f t="shared" si="51"/>
        <v>86.000011448035281</v>
      </c>
      <c r="AF189" s="33"/>
      <c r="AG189" s="47">
        <v>0</v>
      </c>
      <c r="AH189" s="33"/>
      <c r="AI189" s="38">
        <v>60499.689761990994</v>
      </c>
      <c r="AJ189" s="39">
        <f t="shared" si="45"/>
        <v>66.752265711138847</v>
      </c>
      <c r="AK189" s="39">
        <v>0</v>
      </c>
      <c r="AL189" s="48">
        <f t="shared" si="46"/>
        <v>0</v>
      </c>
      <c r="AM189" s="49">
        <f t="shared" si="47"/>
        <v>60499.689761990994</v>
      </c>
      <c r="AO189" s="50">
        <v>3257.0177132641456</v>
      </c>
      <c r="AQ189" s="50">
        <v>57896.176470588231</v>
      </c>
      <c r="AS189" s="51">
        <v>-255199.9</v>
      </c>
      <c r="AT189" s="52">
        <v>-284631.59999999998</v>
      </c>
      <c r="AU189" s="52">
        <v>-145791.29908699999</v>
      </c>
      <c r="AV189" s="52">
        <v>-1527.950679</v>
      </c>
      <c r="AW189" s="52">
        <v>-29069</v>
      </c>
      <c r="AX189" s="53">
        <v>-56160.254536</v>
      </c>
    </row>
    <row r="190" spans="1:50">
      <c r="A190" s="2">
        <v>619</v>
      </c>
      <c r="B190" s="3">
        <v>2319</v>
      </c>
      <c r="C190" s="35"/>
      <c r="D190" s="4" t="s">
        <v>132</v>
      </c>
      <c r="E190" s="21">
        <v>3122.6666666666665</v>
      </c>
      <c r="F190" s="21">
        <v>5500823</v>
      </c>
      <c r="G190" s="15">
        <v>1.5515336050035085</v>
      </c>
      <c r="H190" s="21">
        <v>3545250.9640076044</v>
      </c>
      <c r="I190" s="21">
        <v>480970.66666666669</v>
      </c>
      <c r="J190" s="36">
        <v>0</v>
      </c>
      <c r="K190" s="17">
        <v>1.65</v>
      </c>
      <c r="L190" s="21">
        <v>5849664.0906125465</v>
      </c>
      <c r="M190" s="21">
        <v>558455.16666666663</v>
      </c>
      <c r="N190" s="21">
        <f t="shared" si="36"/>
        <v>6408119.2572792135</v>
      </c>
      <c r="O190" s="37">
        <f t="shared" si="37"/>
        <v>2052.1304197093982</v>
      </c>
      <c r="P190" s="37">
        <f t="shared" si="52"/>
        <v>2400.6516979319881</v>
      </c>
      <c r="Q190" s="37">
        <f t="shared" si="53"/>
        <v>85.48222224311759</v>
      </c>
      <c r="R190" s="38">
        <v>402676.83790800191</v>
      </c>
      <c r="S190" s="39">
        <f t="shared" si="38"/>
        <v>128.95287294235757</v>
      </c>
      <c r="T190" s="40">
        <f t="shared" si="48"/>
        <v>90.853800013164047</v>
      </c>
      <c r="U190" s="38">
        <v>0</v>
      </c>
      <c r="V190" s="39">
        <f t="shared" si="39"/>
        <v>0</v>
      </c>
      <c r="W190" s="41">
        <f t="shared" si="49"/>
        <v>90.853800013164047</v>
      </c>
      <c r="X190" s="42">
        <v>0</v>
      </c>
      <c r="Y190" s="43">
        <f t="shared" si="40"/>
        <v>0</v>
      </c>
      <c r="Z190" s="44">
        <f t="shared" si="41"/>
        <v>0</v>
      </c>
      <c r="AA190" s="45">
        <f t="shared" si="42"/>
        <v>0</v>
      </c>
      <c r="AB190" s="46">
        <f t="shared" si="50"/>
        <v>90.853800013164047</v>
      </c>
      <c r="AC190" s="38">
        <f t="shared" si="43"/>
        <v>402676.83790800191</v>
      </c>
      <c r="AD190" s="39">
        <f t="shared" si="44"/>
        <v>128.95287294235757</v>
      </c>
      <c r="AE190" s="41">
        <f t="shared" si="51"/>
        <v>90.853800013164047</v>
      </c>
      <c r="AF190" s="33"/>
      <c r="AG190" s="47">
        <v>0</v>
      </c>
      <c r="AH190" s="33"/>
      <c r="AI190" s="38">
        <v>0</v>
      </c>
      <c r="AJ190" s="39">
        <f t="shared" si="45"/>
        <v>85.48222224311759</v>
      </c>
      <c r="AK190" s="39">
        <v>0</v>
      </c>
      <c r="AL190" s="48">
        <f t="shared" si="46"/>
        <v>0</v>
      </c>
      <c r="AM190" s="49">
        <f t="shared" si="47"/>
        <v>0</v>
      </c>
      <c r="AO190" s="50">
        <v>18468.470338704301</v>
      </c>
      <c r="AQ190" s="50">
        <v>354525.09640076041</v>
      </c>
      <c r="AS190" s="51">
        <v>-1231457.75</v>
      </c>
      <c r="AT190" s="52">
        <v>-1377421.5</v>
      </c>
      <c r="AU190" s="52">
        <v>-705529.81243000005</v>
      </c>
      <c r="AV190" s="52">
        <v>-7394.2324570000001</v>
      </c>
      <c r="AW190" s="52">
        <v>-195741</v>
      </c>
      <c r="AX190" s="53">
        <v>-271777.08201299998</v>
      </c>
    </row>
    <row r="191" spans="1:50">
      <c r="A191" s="2">
        <v>620</v>
      </c>
      <c r="B191" s="3">
        <v>2320</v>
      </c>
      <c r="C191" s="35"/>
      <c r="D191" s="4" t="s">
        <v>133</v>
      </c>
      <c r="E191" s="21">
        <v>788.33333333333337</v>
      </c>
      <c r="F191" s="21">
        <v>1036407</v>
      </c>
      <c r="G191" s="15">
        <v>1.8333333333333333</v>
      </c>
      <c r="H191" s="21">
        <v>564994.69785575056</v>
      </c>
      <c r="I191" s="21">
        <v>77852.333333333328</v>
      </c>
      <c r="J191" s="36">
        <v>0</v>
      </c>
      <c r="K191" s="17">
        <v>1.65</v>
      </c>
      <c r="L191" s="21">
        <v>932241.25146198831</v>
      </c>
      <c r="M191" s="21">
        <v>77688.650000000009</v>
      </c>
      <c r="N191" s="21">
        <f t="shared" si="36"/>
        <v>1009929.9014619883</v>
      </c>
      <c r="O191" s="37">
        <f t="shared" si="37"/>
        <v>1281.0950124253552</v>
      </c>
      <c r="P191" s="37">
        <f t="shared" si="52"/>
        <v>2400.6516979319881</v>
      </c>
      <c r="Q191" s="37">
        <f t="shared" si="53"/>
        <v>53.364468220397768</v>
      </c>
      <c r="R191" s="38">
        <v>326556.0258841925</v>
      </c>
      <c r="S191" s="39">
        <f t="shared" si="38"/>
        <v>414.23597363745347</v>
      </c>
      <c r="T191" s="40">
        <f t="shared" si="48"/>
        <v>70.619614978850564</v>
      </c>
      <c r="U191" s="38">
        <v>291076</v>
      </c>
      <c r="V191" s="39">
        <f t="shared" si="39"/>
        <v>369.22959830866807</v>
      </c>
      <c r="W191" s="41">
        <f t="shared" si="49"/>
        <v>86.000005171511006</v>
      </c>
      <c r="X191" s="42">
        <v>0</v>
      </c>
      <c r="Y191" s="43">
        <f t="shared" si="40"/>
        <v>0</v>
      </c>
      <c r="Z191" s="44">
        <f t="shared" si="41"/>
        <v>291076</v>
      </c>
      <c r="AA191" s="45">
        <f t="shared" si="42"/>
        <v>369.22959830866807</v>
      </c>
      <c r="AB191" s="46">
        <f t="shared" si="50"/>
        <v>86.000005171511006</v>
      </c>
      <c r="AC191" s="38">
        <f t="shared" si="43"/>
        <v>617632.02588419244</v>
      </c>
      <c r="AD191" s="39">
        <f t="shared" si="44"/>
        <v>783.4655719461216</v>
      </c>
      <c r="AE191" s="41">
        <f t="shared" si="51"/>
        <v>86.000005171511006</v>
      </c>
      <c r="AF191" s="33"/>
      <c r="AG191" s="47">
        <v>0</v>
      </c>
      <c r="AH191" s="33"/>
      <c r="AI191" s="38">
        <v>109126.49877717556</v>
      </c>
      <c r="AJ191" s="39">
        <f t="shared" si="45"/>
        <v>53.364468220397768</v>
      </c>
      <c r="AK191" s="39">
        <v>0</v>
      </c>
      <c r="AL191" s="48">
        <f t="shared" si="46"/>
        <v>0</v>
      </c>
      <c r="AM191" s="49">
        <f t="shared" si="47"/>
        <v>109126.49877717556</v>
      </c>
      <c r="AO191" s="50">
        <v>3827.4681345034332</v>
      </c>
      <c r="AQ191" s="50">
        <v>56499.469785575049</v>
      </c>
      <c r="AS191" s="51">
        <v>-286341.84999999998</v>
      </c>
      <c r="AT191" s="52">
        <v>-346797.6</v>
      </c>
      <c r="AU191" s="52">
        <v>-177633.39249100001</v>
      </c>
      <c r="AV191" s="52">
        <v>-1861.668455</v>
      </c>
      <c r="AW191" s="52">
        <v>-43389</v>
      </c>
      <c r="AX191" s="53">
        <v>-68426.144761999996</v>
      </c>
    </row>
    <row r="192" spans="1:50">
      <c r="A192" s="2">
        <v>622</v>
      </c>
      <c r="B192" s="3">
        <v>2322</v>
      </c>
      <c r="C192" s="35"/>
      <c r="D192" s="4" t="s">
        <v>134</v>
      </c>
      <c r="E192" s="21">
        <v>661.66666666666663</v>
      </c>
      <c r="F192" s="21">
        <v>1101513.3333333333</v>
      </c>
      <c r="G192" s="15">
        <v>1.5</v>
      </c>
      <c r="H192" s="21">
        <v>734342.22222222213</v>
      </c>
      <c r="I192" s="21">
        <v>110299</v>
      </c>
      <c r="J192" s="36">
        <v>0</v>
      </c>
      <c r="K192" s="17">
        <v>1.65</v>
      </c>
      <c r="L192" s="21">
        <v>1211664.6666666667</v>
      </c>
      <c r="M192" s="21">
        <v>111212.94583333332</v>
      </c>
      <c r="N192" s="21">
        <f t="shared" si="36"/>
        <v>1322877.6125</v>
      </c>
      <c r="O192" s="37">
        <f t="shared" si="37"/>
        <v>1999.3112531486147</v>
      </c>
      <c r="P192" s="37">
        <f t="shared" si="52"/>
        <v>2400.6516979319881</v>
      </c>
      <c r="Q192" s="37">
        <f t="shared" si="53"/>
        <v>83.282021080813053</v>
      </c>
      <c r="R192" s="38">
        <v>98254.829890382432</v>
      </c>
      <c r="S192" s="39">
        <f t="shared" si="38"/>
        <v>148.4959645698475</v>
      </c>
      <c r="T192" s="40">
        <f t="shared" si="48"/>
        <v>89.467673280912194</v>
      </c>
      <c r="U192" s="38">
        <v>0</v>
      </c>
      <c r="V192" s="39">
        <f t="shared" si="39"/>
        <v>0</v>
      </c>
      <c r="W192" s="41">
        <f t="shared" si="49"/>
        <v>89.467673280912194</v>
      </c>
      <c r="X192" s="42">
        <v>0</v>
      </c>
      <c r="Y192" s="43">
        <f t="shared" si="40"/>
        <v>0</v>
      </c>
      <c r="Z192" s="44">
        <f t="shared" si="41"/>
        <v>0</v>
      </c>
      <c r="AA192" s="45">
        <f t="shared" si="42"/>
        <v>0</v>
      </c>
      <c r="AB192" s="46">
        <f t="shared" si="50"/>
        <v>89.467673280912194</v>
      </c>
      <c r="AC192" s="38">
        <f t="shared" si="43"/>
        <v>98254.829890382432</v>
      </c>
      <c r="AD192" s="39">
        <f t="shared" si="44"/>
        <v>148.4959645698475</v>
      </c>
      <c r="AE192" s="41">
        <f t="shared" si="51"/>
        <v>89.467673280912194</v>
      </c>
      <c r="AF192" s="33"/>
      <c r="AG192" s="47">
        <v>0</v>
      </c>
      <c r="AH192" s="33"/>
      <c r="AI192" s="38">
        <v>0</v>
      </c>
      <c r="AJ192" s="39">
        <f t="shared" si="45"/>
        <v>83.282021080813053</v>
      </c>
      <c r="AK192" s="39">
        <v>0</v>
      </c>
      <c r="AL192" s="48">
        <f t="shared" si="46"/>
        <v>0</v>
      </c>
      <c r="AM192" s="49">
        <f t="shared" si="47"/>
        <v>0</v>
      </c>
      <c r="AO192" s="50">
        <v>3224.3995665574689</v>
      </c>
      <c r="AQ192" s="50">
        <v>73434.222222222234</v>
      </c>
      <c r="AS192" s="51">
        <v>-250096.45</v>
      </c>
      <c r="AT192" s="52">
        <v>-297064.8</v>
      </c>
      <c r="AU192" s="52">
        <v>-152159.717768</v>
      </c>
      <c r="AV192" s="52">
        <v>-1594.6942340000001</v>
      </c>
      <c r="AW192" s="52">
        <v>-36578</v>
      </c>
      <c r="AX192" s="53">
        <v>-58613.432581000001</v>
      </c>
    </row>
    <row r="193" spans="1:50">
      <c r="A193" s="2">
        <v>623</v>
      </c>
      <c r="B193" s="3">
        <v>2323</v>
      </c>
      <c r="C193" s="35">
        <v>351</v>
      </c>
      <c r="D193" s="4" t="s">
        <v>135</v>
      </c>
      <c r="E193" s="21">
        <v>2849.6666666666665</v>
      </c>
      <c r="F193" s="21">
        <v>5634982.333333333</v>
      </c>
      <c r="G193" s="15">
        <v>1.4400000000000002</v>
      </c>
      <c r="H193" s="21">
        <v>3913182.1759259258</v>
      </c>
      <c r="I193" s="21">
        <v>473779.66666666669</v>
      </c>
      <c r="J193" s="36">
        <v>0</v>
      </c>
      <c r="K193" s="17">
        <v>1.65</v>
      </c>
      <c r="L193" s="21">
        <v>6456750.5902777771</v>
      </c>
      <c r="M193" s="21">
        <v>580353.65833333333</v>
      </c>
      <c r="N193" s="21">
        <f t="shared" si="36"/>
        <v>7037104.2486111103</v>
      </c>
      <c r="O193" s="37">
        <f t="shared" si="37"/>
        <v>2469.4482098296094</v>
      </c>
      <c r="P193" s="37">
        <f t="shared" si="52"/>
        <v>2400.6516979319881</v>
      </c>
      <c r="Q193" s="37">
        <f t="shared" si="53"/>
        <v>102.8657431628622</v>
      </c>
      <c r="R193" s="38">
        <v>-72537.436892909391</v>
      </c>
      <c r="S193" s="39">
        <f t="shared" si="38"/>
        <v>-25.454709402120503</v>
      </c>
      <c r="T193" s="40">
        <f t="shared" si="48"/>
        <v>101.80541819260318</v>
      </c>
      <c r="U193" s="38">
        <v>0</v>
      </c>
      <c r="V193" s="39">
        <f t="shared" si="39"/>
        <v>0</v>
      </c>
      <c r="W193" s="41">
        <f t="shared" si="49"/>
        <v>101.80541819260318</v>
      </c>
      <c r="X193" s="42">
        <v>0</v>
      </c>
      <c r="Y193" s="43">
        <f t="shared" si="40"/>
        <v>0</v>
      </c>
      <c r="Z193" s="44">
        <f t="shared" si="41"/>
        <v>0</v>
      </c>
      <c r="AA193" s="45">
        <f t="shared" si="42"/>
        <v>0</v>
      </c>
      <c r="AB193" s="46">
        <f t="shared" si="50"/>
        <v>101.80541819260318</v>
      </c>
      <c r="AC193" s="38">
        <f t="shared" si="43"/>
        <v>-72537.436892909391</v>
      </c>
      <c r="AD193" s="39">
        <f t="shared" si="44"/>
        <v>-25.454709402120503</v>
      </c>
      <c r="AE193" s="41">
        <f t="shared" si="51"/>
        <v>101.80541819260318</v>
      </c>
      <c r="AF193" s="33"/>
      <c r="AG193" s="47">
        <v>0</v>
      </c>
      <c r="AH193" s="33"/>
      <c r="AI193" s="38">
        <v>0</v>
      </c>
      <c r="AJ193" s="39">
        <f t="shared" si="45"/>
        <v>102.8657431628622</v>
      </c>
      <c r="AK193" s="39">
        <v>0</v>
      </c>
      <c r="AL193" s="48">
        <f t="shared" si="46"/>
        <v>0</v>
      </c>
      <c r="AM193" s="49">
        <f t="shared" si="47"/>
        <v>0</v>
      </c>
      <c r="AO193" s="50">
        <v>20341.164016664665</v>
      </c>
      <c r="AQ193" s="50">
        <v>391318.21759259258</v>
      </c>
      <c r="AS193" s="51">
        <v>-903879.55</v>
      </c>
      <c r="AT193" s="52">
        <v>-1272183.3</v>
      </c>
      <c r="AU193" s="52">
        <v>-651625.69716700003</v>
      </c>
      <c r="AV193" s="52">
        <v>-6829.2959350000001</v>
      </c>
      <c r="AW193" s="52">
        <v>-216898</v>
      </c>
      <c r="AX193" s="53">
        <v>-251012.68213</v>
      </c>
    </row>
    <row r="194" spans="1:50">
      <c r="A194" s="2">
        <v>624</v>
      </c>
      <c r="B194" s="3">
        <v>2330</v>
      </c>
      <c r="C194" s="35"/>
      <c r="D194" s="4" t="s">
        <v>142</v>
      </c>
      <c r="E194" s="21">
        <v>656.33333333333337</v>
      </c>
      <c r="F194" s="21">
        <v>1146908.3333333333</v>
      </c>
      <c r="G194" s="15">
        <v>1.5666666666666667</v>
      </c>
      <c r="H194" s="21">
        <v>731713.20833333337</v>
      </c>
      <c r="I194" s="21">
        <v>101204</v>
      </c>
      <c r="J194" s="36">
        <v>0</v>
      </c>
      <c r="K194" s="17">
        <v>1.65</v>
      </c>
      <c r="L194" s="21">
        <v>1207326.79375</v>
      </c>
      <c r="M194" s="21">
        <v>104771.78750000002</v>
      </c>
      <c r="N194" s="21">
        <f t="shared" si="36"/>
        <v>1312098.58125</v>
      </c>
      <c r="O194" s="37">
        <f t="shared" si="37"/>
        <v>1999.1344559421025</v>
      </c>
      <c r="P194" s="37">
        <f t="shared" si="52"/>
        <v>2400.6516979319881</v>
      </c>
      <c r="Q194" s="37">
        <f t="shared" si="53"/>
        <v>83.274656530317671</v>
      </c>
      <c r="R194" s="38">
        <v>97505.785435630081</v>
      </c>
      <c r="S194" s="39">
        <f t="shared" si="38"/>
        <v>148.56137953625711</v>
      </c>
      <c r="T194" s="40">
        <f t="shared" si="48"/>
        <v>89.463033614100112</v>
      </c>
      <c r="U194" s="38">
        <v>0</v>
      </c>
      <c r="V194" s="39">
        <f t="shared" si="39"/>
        <v>0</v>
      </c>
      <c r="W194" s="41">
        <f t="shared" si="49"/>
        <v>89.463033614100112</v>
      </c>
      <c r="X194" s="42">
        <v>0</v>
      </c>
      <c r="Y194" s="43">
        <f t="shared" si="40"/>
        <v>0</v>
      </c>
      <c r="Z194" s="44">
        <f t="shared" si="41"/>
        <v>0</v>
      </c>
      <c r="AA194" s="45">
        <f t="shared" si="42"/>
        <v>0</v>
      </c>
      <c r="AB194" s="46">
        <f t="shared" si="50"/>
        <v>89.463033614100112</v>
      </c>
      <c r="AC194" s="38">
        <f t="shared" si="43"/>
        <v>97505.785435630081</v>
      </c>
      <c r="AD194" s="39">
        <f t="shared" si="44"/>
        <v>148.56137953625711</v>
      </c>
      <c r="AE194" s="41">
        <f t="shared" si="51"/>
        <v>89.463033614100112</v>
      </c>
      <c r="AF194" s="33"/>
      <c r="AG194" s="47">
        <v>0</v>
      </c>
      <c r="AH194" s="33"/>
      <c r="AI194" s="38">
        <v>0</v>
      </c>
      <c r="AJ194" s="39">
        <f t="shared" si="45"/>
        <v>83.274656530317671</v>
      </c>
      <c r="AK194" s="39">
        <v>0</v>
      </c>
      <c r="AL194" s="48">
        <f t="shared" si="46"/>
        <v>0</v>
      </c>
      <c r="AM194" s="49">
        <f t="shared" si="47"/>
        <v>0</v>
      </c>
      <c r="AO194" s="50">
        <v>2209.0100589577191</v>
      </c>
      <c r="AQ194" s="50">
        <v>73171.320833333331</v>
      </c>
      <c r="AS194" s="51">
        <v>-228076.55</v>
      </c>
      <c r="AT194" s="52">
        <v>-291736.25</v>
      </c>
      <c r="AU194" s="52">
        <v>-149430.39547600001</v>
      </c>
      <c r="AV194" s="52">
        <v>-1566.0898529999999</v>
      </c>
      <c r="AW194" s="52">
        <v>-47956</v>
      </c>
      <c r="AX194" s="53">
        <v>-57562.070562000001</v>
      </c>
    </row>
    <row r="195" spans="1:50">
      <c r="A195" s="2">
        <v>625</v>
      </c>
      <c r="B195" s="3">
        <v>2325</v>
      </c>
      <c r="C195" s="35"/>
      <c r="D195" s="4" t="s">
        <v>137</v>
      </c>
      <c r="E195" s="21">
        <v>411.66666666666669</v>
      </c>
      <c r="F195" s="21">
        <v>722712.66666666663</v>
      </c>
      <c r="G195" s="15">
        <v>1.6233333333333333</v>
      </c>
      <c r="H195" s="21">
        <v>445181.17170322646</v>
      </c>
      <c r="I195" s="21">
        <v>76875.666666666672</v>
      </c>
      <c r="J195" s="36">
        <v>0</v>
      </c>
      <c r="K195" s="17">
        <v>1.65</v>
      </c>
      <c r="L195" s="21">
        <v>734548.93331032374</v>
      </c>
      <c r="M195" s="21">
        <v>57861.945833333339</v>
      </c>
      <c r="N195" s="21">
        <f t="shared" ref="N195:N258" si="54">L195+M195</f>
        <v>792410.87914365705</v>
      </c>
      <c r="O195" s="37">
        <f t="shared" ref="O195:O258" si="55">N195/E195</f>
        <v>1924.8847266647538</v>
      </c>
      <c r="P195" s="37">
        <f t="shared" si="52"/>
        <v>2400.6516979319881</v>
      </c>
      <c r="Q195" s="37">
        <f t="shared" si="53"/>
        <v>80.181757658677512</v>
      </c>
      <c r="R195" s="38">
        <v>72467.239173520633</v>
      </c>
      <c r="S195" s="39">
        <f t="shared" ref="S195:S258" si="56">R195/E195</f>
        <v>176.03377936887603</v>
      </c>
      <c r="T195" s="40">
        <f t="shared" si="48"/>
        <v>87.514507324966814</v>
      </c>
      <c r="U195" s="38">
        <v>0</v>
      </c>
      <c r="V195" s="39">
        <f t="shared" ref="V195:V258" si="57">U195/E195</f>
        <v>0</v>
      </c>
      <c r="W195" s="41">
        <f t="shared" si="49"/>
        <v>87.514507324966814</v>
      </c>
      <c r="X195" s="42">
        <v>0</v>
      </c>
      <c r="Y195" s="43">
        <f t="shared" ref="Y195:Y258" si="58">Z195-U195</f>
        <v>0</v>
      </c>
      <c r="Z195" s="44">
        <f t="shared" ref="Z195:Z258" si="59">IF(X195=0,U195,U195-(U195*X195/100))</f>
        <v>0</v>
      </c>
      <c r="AA195" s="45">
        <f t="shared" ref="AA195:AA258" si="60">Z195/E195</f>
        <v>0</v>
      </c>
      <c r="AB195" s="46">
        <f t="shared" si="50"/>
        <v>87.514507324966814</v>
      </c>
      <c r="AC195" s="38">
        <f t="shared" ref="AC195:AC258" si="61">R195+Z195</f>
        <v>72467.239173520633</v>
      </c>
      <c r="AD195" s="39">
        <f t="shared" ref="AD195:AD258" si="62">S195+AA195</f>
        <v>176.03377936887603</v>
      </c>
      <c r="AE195" s="41">
        <f t="shared" si="51"/>
        <v>87.514507324966814</v>
      </c>
      <c r="AF195" s="33"/>
      <c r="AG195" s="47">
        <v>0</v>
      </c>
      <c r="AH195" s="33"/>
      <c r="AI195" s="38">
        <v>6219.7831141830848</v>
      </c>
      <c r="AJ195" s="39">
        <f t="shared" ref="AJ195:AJ258" si="63">Q195</f>
        <v>80.181757658677512</v>
      </c>
      <c r="AK195" s="39">
        <v>0</v>
      </c>
      <c r="AL195" s="48">
        <f t="shared" ref="AL195:AL258" si="64">AM195-AI195</f>
        <v>0</v>
      </c>
      <c r="AM195" s="49">
        <f t="shared" ref="AM195:AM258" si="65">IF(AK195=0,AI195,AI195-(AI195*AK195/100))</f>
        <v>6219.7831141830848</v>
      </c>
      <c r="AO195" s="50">
        <v>1725.0811713115413</v>
      </c>
      <c r="AQ195" s="50">
        <v>44518.11717032265</v>
      </c>
      <c r="AS195" s="51">
        <v>-155278.9</v>
      </c>
      <c r="AT195" s="52">
        <v>-185610</v>
      </c>
      <c r="AU195" s="52">
        <v>-95071.393163999994</v>
      </c>
      <c r="AV195" s="52">
        <v>-996.38593400000002</v>
      </c>
      <c r="AW195" s="52">
        <v>-55787</v>
      </c>
      <c r="AX195" s="53">
        <v>-36622.443676000003</v>
      </c>
    </row>
    <row r="196" spans="1:50">
      <c r="A196" s="2">
        <v>626</v>
      </c>
      <c r="B196" s="3">
        <v>2326</v>
      </c>
      <c r="C196" s="35"/>
      <c r="D196" s="4" t="s">
        <v>138</v>
      </c>
      <c r="E196" s="21">
        <v>1837.6666666666667</v>
      </c>
      <c r="F196" s="21">
        <v>2987841</v>
      </c>
      <c r="G196" s="15">
        <v>1.84</v>
      </c>
      <c r="H196" s="21">
        <v>1623826.6304347825</v>
      </c>
      <c r="I196" s="21">
        <v>257697.33333333334</v>
      </c>
      <c r="J196" s="36">
        <v>0</v>
      </c>
      <c r="K196" s="17">
        <v>1.65</v>
      </c>
      <c r="L196" s="21">
        <v>2679313.9402173911</v>
      </c>
      <c r="M196" s="21">
        <v>313116.69458333333</v>
      </c>
      <c r="N196" s="21">
        <f t="shared" si="54"/>
        <v>2992430.6348007247</v>
      </c>
      <c r="O196" s="37">
        <f t="shared" si="55"/>
        <v>1628.3859793945535</v>
      </c>
      <c r="P196" s="37">
        <f t="shared" si="52"/>
        <v>2400.6516979319881</v>
      </c>
      <c r="Q196" s="37">
        <f t="shared" si="53"/>
        <v>67.830996924597883</v>
      </c>
      <c r="R196" s="38">
        <v>525091.77844328026</v>
      </c>
      <c r="S196" s="39">
        <f t="shared" si="56"/>
        <v>285.73831585885011</v>
      </c>
      <c r="T196" s="40">
        <f t="shared" ref="T196:T259" si="66">(N196+R196)/E196*100/$O$386</f>
        <v>79.733528062496632</v>
      </c>
      <c r="U196" s="38">
        <v>276452</v>
      </c>
      <c r="V196" s="39">
        <f t="shared" si="57"/>
        <v>150.43642300018138</v>
      </c>
      <c r="W196" s="41">
        <f t="shared" ref="W196:W259" si="67">(N196+R196+U196)/E196*100/$O$386</f>
        <v>86.000010748417836</v>
      </c>
      <c r="X196" s="42">
        <v>0</v>
      </c>
      <c r="Y196" s="43">
        <f t="shared" si="58"/>
        <v>0</v>
      </c>
      <c r="Z196" s="44">
        <f t="shared" si="59"/>
        <v>276452</v>
      </c>
      <c r="AA196" s="45">
        <f t="shared" si="60"/>
        <v>150.43642300018138</v>
      </c>
      <c r="AB196" s="46">
        <f t="shared" ref="AB196:AB259" si="68">(N196+R196+Z196)/E196*100/$O$386</f>
        <v>86.000010748417836</v>
      </c>
      <c r="AC196" s="38">
        <f t="shared" si="61"/>
        <v>801543.77844328026</v>
      </c>
      <c r="AD196" s="39">
        <f t="shared" si="62"/>
        <v>436.17473885903149</v>
      </c>
      <c r="AE196" s="41">
        <f t="shared" ref="AE196:AE259" si="69">(N196+AC196)/E196*100/$O$386</f>
        <v>86.000010748417836</v>
      </c>
      <c r="AF196" s="33"/>
      <c r="AG196" s="47">
        <v>0</v>
      </c>
      <c r="AH196" s="33"/>
      <c r="AI196" s="38">
        <v>77148.121422561846</v>
      </c>
      <c r="AJ196" s="39">
        <f t="shared" si="63"/>
        <v>67.830996924597883</v>
      </c>
      <c r="AK196" s="39">
        <v>0</v>
      </c>
      <c r="AL196" s="48">
        <f t="shared" si="64"/>
        <v>0</v>
      </c>
      <c r="AM196" s="49">
        <f t="shared" si="65"/>
        <v>77148.121422561846</v>
      </c>
      <c r="AO196" s="50">
        <v>12756.952162257565</v>
      </c>
      <c r="AQ196" s="50">
        <v>162382.66304347824</v>
      </c>
      <c r="AS196" s="51">
        <v>-654532.94999999995</v>
      </c>
      <c r="AT196" s="52">
        <v>-811710.65</v>
      </c>
      <c r="AU196" s="52">
        <v>-415766.76245099999</v>
      </c>
      <c r="AV196" s="52">
        <v>-4357.4006870000003</v>
      </c>
      <c r="AW196" s="52">
        <v>-173836</v>
      </c>
      <c r="AX196" s="53">
        <v>-160157.480954</v>
      </c>
    </row>
    <row r="197" spans="1:50">
      <c r="A197" s="2">
        <v>627</v>
      </c>
      <c r="B197" s="3">
        <v>2327</v>
      </c>
      <c r="C197" s="35">
        <v>351</v>
      </c>
      <c r="D197" s="4" t="s">
        <v>139</v>
      </c>
      <c r="E197" s="21">
        <v>11262.666666666666</v>
      </c>
      <c r="F197" s="21">
        <v>23513594.333333332</v>
      </c>
      <c r="G197" s="15">
        <v>1.6000000000000003</v>
      </c>
      <c r="H197" s="21">
        <v>14695996.458333334</v>
      </c>
      <c r="I197" s="21">
        <v>2038301</v>
      </c>
      <c r="J197" s="36">
        <v>0</v>
      </c>
      <c r="K197" s="17">
        <v>1.65</v>
      </c>
      <c r="L197" s="21">
        <v>24248394.15625</v>
      </c>
      <c r="M197" s="21">
        <v>2102881.7291666665</v>
      </c>
      <c r="N197" s="21">
        <f t="shared" si="54"/>
        <v>26351275.885416668</v>
      </c>
      <c r="O197" s="37">
        <f t="shared" si="55"/>
        <v>2339.7013039022731</v>
      </c>
      <c r="P197" s="37">
        <f t="shared" ref="P197:P260" si="70">$O$386</f>
        <v>2400.6516979319881</v>
      </c>
      <c r="Q197" s="37">
        <f t="shared" ref="Q197:Q260" si="71">O197*$Q$386/$O$386</f>
        <v>97.461089666517637</v>
      </c>
      <c r="R197" s="38">
        <v>253991.66932870087</v>
      </c>
      <c r="S197" s="39">
        <f t="shared" si="56"/>
        <v>22.551645790993923</v>
      </c>
      <c r="T197" s="40">
        <f t="shared" si="66"/>
        <v>98.400486489906086</v>
      </c>
      <c r="U197" s="38">
        <v>0</v>
      </c>
      <c r="V197" s="39">
        <f t="shared" si="57"/>
        <v>0</v>
      </c>
      <c r="W197" s="41">
        <f t="shared" si="67"/>
        <v>98.400486489906086</v>
      </c>
      <c r="X197" s="42">
        <v>0</v>
      </c>
      <c r="Y197" s="43">
        <f t="shared" si="58"/>
        <v>0</v>
      </c>
      <c r="Z197" s="44">
        <f t="shared" si="59"/>
        <v>0</v>
      </c>
      <c r="AA197" s="45">
        <f t="shared" si="60"/>
        <v>0</v>
      </c>
      <c r="AB197" s="46">
        <f t="shared" si="68"/>
        <v>98.400486489906086</v>
      </c>
      <c r="AC197" s="38">
        <f t="shared" si="61"/>
        <v>253991.66932870087</v>
      </c>
      <c r="AD197" s="39">
        <f t="shared" si="62"/>
        <v>22.551645790993923</v>
      </c>
      <c r="AE197" s="41">
        <f t="shared" si="69"/>
        <v>98.400486489906086</v>
      </c>
      <c r="AF197" s="33"/>
      <c r="AG197" s="47">
        <v>0</v>
      </c>
      <c r="AH197" s="33"/>
      <c r="AI197" s="38">
        <v>0</v>
      </c>
      <c r="AJ197" s="39">
        <f t="shared" si="63"/>
        <v>97.461089666517637</v>
      </c>
      <c r="AK197" s="39">
        <v>0</v>
      </c>
      <c r="AL197" s="48">
        <f t="shared" si="64"/>
        <v>0</v>
      </c>
      <c r="AM197" s="49">
        <f t="shared" si="65"/>
        <v>0</v>
      </c>
      <c r="AO197" s="50">
        <v>139263.26292846119</v>
      </c>
      <c r="AQ197" s="50">
        <v>1469599.6458333333</v>
      </c>
      <c r="AS197" s="51">
        <v>-3729420.85</v>
      </c>
      <c r="AT197" s="52">
        <v>-4989267.55</v>
      </c>
      <c r="AU197" s="52">
        <v>-2555555.4392200001</v>
      </c>
      <c r="AV197" s="52">
        <v>-26783.235294999999</v>
      </c>
      <c r="AW197" s="52">
        <v>-1115485</v>
      </c>
      <c r="AX197" s="53">
        <v>-984425.30416000006</v>
      </c>
    </row>
    <row r="198" spans="1:50">
      <c r="A198" s="2">
        <v>628</v>
      </c>
      <c r="B198" s="3">
        <v>2328</v>
      </c>
      <c r="C198" s="35"/>
      <c r="D198" s="4" t="s">
        <v>140</v>
      </c>
      <c r="E198" s="21">
        <v>1582</v>
      </c>
      <c r="F198" s="21">
        <v>2344074.6666666665</v>
      </c>
      <c r="G198" s="15">
        <v>1.62</v>
      </c>
      <c r="H198" s="21">
        <v>1446959.670781893</v>
      </c>
      <c r="I198" s="21">
        <v>262735.33333333331</v>
      </c>
      <c r="J198" s="36">
        <v>0</v>
      </c>
      <c r="K198" s="17">
        <v>1.65</v>
      </c>
      <c r="L198" s="21">
        <v>2387483.4567901231</v>
      </c>
      <c r="M198" s="21">
        <v>246096.08749999999</v>
      </c>
      <c r="N198" s="21">
        <f t="shared" si="54"/>
        <v>2633579.544290123</v>
      </c>
      <c r="O198" s="37">
        <f t="shared" si="55"/>
        <v>1664.7152618774483</v>
      </c>
      <c r="P198" s="37">
        <f t="shared" si="70"/>
        <v>2400.6516979319881</v>
      </c>
      <c r="Q198" s="37">
        <f t="shared" si="71"/>
        <v>69.344306102859349</v>
      </c>
      <c r="R198" s="38">
        <v>430773.0334801632</v>
      </c>
      <c r="S198" s="39">
        <f t="shared" si="56"/>
        <v>272.29648134017901</v>
      </c>
      <c r="T198" s="40">
        <f t="shared" si="66"/>
        <v>80.686912844801356</v>
      </c>
      <c r="U198" s="38">
        <v>201782</v>
      </c>
      <c r="V198" s="39">
        <f t="shared" si="57"/>
        <v>127.54867256637168</v>
      </c>
      <c r="W198" s="41">
        <f t="shared" si="67"/>
        <v>85.999998148939682</v>
      </c>
      <c r="X198" s="42">
        <v>0</v>
      </c>
      <c r="Y198" s="43">
        <f t="shared" si="58"/>
        <v>0</v>
      </c>
      <c r="Z198" s="44">
        <f t="shared" si="59"/>
        <v>201782</v>
      </c>
      <c r="AA198" s="45">
        <f t="shared" si="60"/>
        <v>127.54867256637168</v>
      </c>
      <c r="AB198" s="46">
        <f t="shared" si="68"/>
        <v>85.999998148939682</v>
      </c>
      <c r="AC198" s="38">
        <f t="shared" si="61"/>
        <v>632555.0334801632</v>
      </c>
      <c r="AD198" s="39">
        <f t="shared" si="62"/>
        <v>399.84515390655071</v>
      </c>
      <c r="AE198" s="41">
        <f t="shared" si="69"/>
        <v>85.999998148939682</v>
      </c>
      <c r="AF198" s="33"/>
      <c r="AG198" s="47">
        <v>0</v>
      </c>
      <c r="AH198" s="33"/>
      <c r="AI198" s="38">
        <v>0</v>
      </c>
      <c r="AJ198" s="39">
        <f t="shared" si="63"/>
        <v>69.344306102859349</v>
      </c>
      <c r="AK198" s="39">
        <v>0</v>
      </c>
      <c r="AL198" s="48">
        <f t="shared" si="64"/>
        <v>0</v>
      </c>
      <c r="AM198" s="49">
        <f t="shared" si="65"/>
        <v>0</v>
      </c>
      <c r="AO198" s="50">
        <v>11927.991155772559</v>
      </c>
      <c r="AQ198" s="50">
        <v>144695.96707818928</v>
      </c>
      <c r="AS198" s="51">
        <v>-511735.9</v>
      </c>
      <c r="AT198" s="52">
        <v>-706472.45</v>
      </c>
      <c r="AU198" s="52">
        <v>-361862.64718799997</v>
      </c>
      <c r="AV198" s="52">
        <v>-3792.4641649999999</v>
      </c>
      <c r="AW198" s="52">
        <v>-122602</v>
      </c>
      <c r="AX198" s="53">
        <v>-139393.08107099999</v>
      </c>
    </row>
    <row r="199" spans="1:50">
      <c r="A199" s="2">
        <v>629</v>
      </c>
      <c r="B199" s="3">
        <v>2329</v>
      </c>
      <c r="C199" s="35"/>
      <c r="D199" s="4" t="s">
        <v>141</v>
      </c>
      <c r="E199" s="21">
        <v>329</v>
      </c>
      <c r="F199" s="21">
        <v>392728.33333333331</v>
      </c>
      <c r="G199" s="15">
        <v>1.68</v>
      </c>
      <c r="H199" s="21">
        <v>233766.86507936509</v>
      </c>
      <c r="I199" s="21">
        <v>41337.666666666664</v>
      </c>
      <c r="J199" s="36">
        <v>0</v>
      </c>
      <c r="K199" s="17">
        <v>1.65</v>
      </c>
      <c r="L199" s="21">
        <v>385715.32738095243</v>
      </c>
      <c r="M199" s="21">
        <v>34131.158333333333</v>
      </c>
      <c r="N199" s="21">
        <f t="shared" si="54"/>
        <v>419846.48571428575</v>
      </c>
      <c r="O199" s="37">
        <f t="shared" si="55"/>
        <v>1276.1291359096831</v>
      </c>
      <c r="P199" s="37">
        <f t="shared" si="70"/>
        <v>2400.6516979319881</v>
      </c>
      <c r="Q199" s="37">
        <f t="shared" si="71"/>
        <v>53.157612868580181</v>
      </c>
      <c r="R199" s="38">
        <v>136888.13147497494</v>
      </c>
      <c r="S199" s="39">
        <f t="shared" si="56"/>
        <v>416.07334794825209</v>
      </c>
      <c r="T199" s="40">
        <f t="shared" si="66"/>
        <v>70.48929610720549</v>
      </c>
      <c r="U199" s="38">
        <v>122506</v>
      </c>
      <c r="V199" s="39">
        <f t="shared" si="57"/>
        <v>372.35866261398178</v>
      </c>
      <c r="W199" s="41">
        <f t="shared" si="67"/>
        <v>86.000028586004689</v>
      </c>
      <c r="X199" s="42">
        <v>0</v>
      </c>
      <c r="Y199" s="43">
        <f t="shared" si="58"/>
        <v>0</v>
      </c>
      <c r="Z199" s="44">
        <f t="shared" si="59"/>
        <v>122506</v>
      </c>
      <c r="AA199" s="45">
        <f t="shared" si="60"/>
        <v>372.35866261398178</v>
      </c>
      <c r="AB199" s="46">
        <f t="shared" si="68"/>
        <v>86.000028586004689</v>
      </c>
      <c r="AC199" s="38">
        <f t="shared" si="61"/>
        <v>259394.13147497494</v>
      </c>
      <c r="AD199" s="39">
        <f t="shared" si="62"/>
        <v>788.43201056223393</v>
      </c>
      <c r="AE199" s="41">
        <f t="shared" si="69"/>
        <v>86.000028586004689</v>
      </c>
      <c r="AF199" s="33"/>
      <c r="AG199" s="47">
        <v>0</v>
      </c>
      <c r="AH199" s="33"/>
      <c r="AI199" s="38">
        <v>78582.606120043143</v>
      </c>
      <c r="AJ199" s="39">
        <f t="shared" si="63"/>
        <v>53.157612868580181</v>
      </c>
      <c r="AK199" s="39">
        <v>0</v>
      </c>
      <c r="AL199" s="48">
        <f t="shared" si="64"/>
        <v>0</v>
      </c>
      <c r="AM199" s="49">
        <f t="shared" si="65"/>
        <v>78582.606120043143</v>
      </c>
      <c r="AO199" s="50">
        <v>1775.0864646504174</v>
      </c>
      <c r="AQ199" s="50">
        <v>23376.686507936509</v>
      </c>
      <c r="AS199" s="51">
        <v>-139715.35</v>
      </c>
      <c r="AT199" s="52">
        <v>-144758.04999999999</v>
      </c>
      <c r="AU199" s="52">
        <v>-74146.588927000004</v>
      </c>
      <c r="AV199" s="52">
        <v>-777.08568100000002</v>
      </c>
      <c r="AW199" s="52">
        <v>-12605</v>
      </c>
      <c r="AX199" s="53">
        <v>-28562.001527</v>
      </c>
    </row>
    <row r="200" spans="1:50">
      <c r="A200" s="2">
        <v>630</v>
      </c>
      <c r="B200" s="3">
        <v>2331</v>
      </c>
      <c r="C200" s="35">
        <v>351</v>
      </c>
      <c r="D200" s="4" t="s">
        <v>143</v>
      </c>
      <c r="E200" s="21">
        <v>501.66666666666669</v>
      </c>
      <c r="F200" s="21">
        <v>1208286.6666666667</v>
      </c>
      <c r="G200" s="15">
        <v>1.4566666666666668</v>
      </c>
      <c r="H200" s="21">
        <v>832022.01728550054</v>
      </c>
      <c r="I200" s="21">
        <v>84105.666666666672</v>
      </c>
      <c r="J200" s="36">
        <v>0</v>
      </c>
      <c r="K200" s="17">
        <v>1.65</v>
      </c>
      <c r="L200" s="21">
        <v>1372836.3285210757</v>
      </c>
      <c r="M200" s="21">
        <v>102532.59791666667</v>
      </c>
      <c r="N200" s="21">
        <f t="shared" si="54"/>
        <v>1475368.9264377423</v>
      </c>
      <c r="O200" s="37">
        <f t="shared" si="55"/>
        <v>2940.9347370852006</v>
      </c>
      <c r="P200" s="37">
        <f t="shared" si="70"/>
        <v>2400.6516979319881</v>
      </c>
      <c r="Q200" s="37">
        <f t="shared" si="71"/>
        <v>122.50568208701965</v>
      </c>
      <c r="R200" s="38">
        <v>-100285.53678415576</v>
      </c>
      <c r="S200" s="39">
        <f t="shared" si="56"/>
        <v>-199.90472448668922</v>
      </c>
      <c r="T200" s="40">
        <f t="shared" si="66"/>
        <v>114.17857971482236</v>
      </c>
      <c r="U200" s="38">
        <v>0</v>
      </c>
      <c r="V200" s="39">
        <f t="shared" si="57"/>
        <v>0</v>
      </c>
      <c r="W200" s="41">
        <f t="shared" si="67"/>
        <v>114.17857971482236</v>
      </c>
      <c r="X200" s="42">
        <v>0</v>
      </c>
      <c r="Y200" s="43">
        <f t="shared" si="58"/>
        <v>0</v>
      </c>
      <c r="Z200" s="44">
        <f t="shared" si="59"/>
        <v>0</v>
      </c>
      <c r="AA200" s="45">
        <f t="shared" si="60"/>
        <v>0</v>
      </c>
      <c r="AB200" s="46">
        <f t="shared" si="68"/>
        <v>114.17857971482236</v>
      </c>
      <c r="AC200" s="38">
        <f t="shared" si="61"/>
        <v>-100285.53678415576</v>
      </c>
      <c r="AD200" s="39">
        <f t="shared" si="62"/>
        <v>-199.90472448668922</v>
      </c>
      <c r="AE200" s="41">
        <f t="shared" si="69"/>
        <v>114.17857971482236</v>
      </c>
      <c r="AF200" s="33"/>
      <c r="AG200" s="47">
        <v>0</v>
      </c>
      <c r="AH200" s="33"/>
      <c r="AI200" s="38">
        <v>7744.2455747571839</v>
      </c>
      <c r="AJ200" s="39">
        <f t="shared" si="63"/>
        <v>122.50568208701965</v>
      </c>
      <c r="AK200" s="39">
        <v>0</v>
      </c>
      <c r="AL200" s="48">
        <f t="shared" si="64"/>
        <v>0</v>
      </c>
      <c r="AM200" s="49">
        <f t="shared" si="65"/>
        <v>7744.2455747571839</v>
      </c>
      <c r="AO200" s="50">
        <v>3819.5854134071815</v>
      </c>
      <c r="AQ200" s="50">
        <v>83202.201728550048</v>
      </c>
      <c r="AS200" s="51">
        <v>-169411.85</v>
      </c>
      <c r="AT200" s="52">
        <v>-228682.15</v>
      </c>
      <c r="AU200" s="52">
        <v>-117133.41502299999</v>
      </c>
      <c r="AV200" s="52">
        <v>-1227.604679</v>
      </c>
      <c r="AW200" s="52">
        <v>-78491</v>
      </c>
      <c r="AX200" s="53">
        <v>-45120.953331999997</v>
      </c>
    </row>
    <row r="201" spans="1:50">
      <c r="A201" s="2">
        <v>631</v>
      </c>
      <c r="B201" s="3">
        <v>2332</v>
      </c>
      <c r="C201" s="35">
        <v>351</v>
      </c>
      <c r="D201" s="4" t="s">
        <v>144</v>
      </c>
      <c r="E201" s="21">
        <v>496.33333333333331</v>
      </c>
      <c r="F201" s="21">
        <v>994505.33333333337</v>
      </c>
      <c r="G201" s="15">
        <v>1.89</v>
      </c>
      <c r="H201" s="21">
        <v>526193.29805996467</v>
      </c>
      <c r="I201" s="21">
        <v>73369.333333333328</v>
      </c>
      <c r="J201" s="36">
        <v>0</v>
      </c>
      <c r="K201" s="17">
        <v>1.65</v>
      </c>
      <c r="L201" s="21">
        <v>868218.94179894181</v>
      </c>
      <c r="M201" s="21">
        <v>69242.745833333334</v>
      </c>
      <c r="N201" s="21">
        <f t="shared" si="54"/>
        <v>937461.68763227516</v>
      </c>
      <c r="O201" s="37">
        <f t="shared" si="55"/>
        <v>1888.7743874391037</v>
      </c>
      <c r="P201" s="37">
        <f t="shared" si="70"/>
        <v>2400.6516979319881</v>
      </c>
      <c r="Q201" s="37">
        <f t="shared" si="71"/>
        <v>78.67756863963919</v>
      </c>
      <c r="R201" s="38">
        <v>94002.855556614551</v>
      </c>
      <c r="S201" s="39">
        <f t="shared" si="56"/>
        <v>189.39460488236645</v>
      </c>
      <c r="T201" s="40">
        <f t="shared" si="66"/>
        <v>86.56686824297266</v>
      </c>
      <c r="U201" s="38">
        <v>0</v>
      </c>
      <c r="V201" s="39">
        <f t="shared" si="57"/>
        <v>0</v>
      </c>
      <c r="W201" s="41">
        <f t="shared" si="67"/>
        <v>86.56686824297266</v>
      </c>
      <c r="X201" s="42">
        <v>0</v>
      </c>
      <c r="Y201" s="43">
        <f t="shared" si="58"/>
        <v>0</v>
      </c>
      <c r="Z201" s="44">
        <f t="shared" si="59"/>
        <v>0</v>
      </c>
      <c r="AA201" s="45">
        <f t="shared" si="60"/>
        <v>0</v>
      </c>
      <c r="AB201" s="46">
        <f t="shared" si="68"/>
        <v>86.56686824297266</v>
      </c>
      <c r="AC201" s="38">
        <f t="shared" si="61"/>
        <v>94002.855556614551</v>
      </c>
      <c r="AD201" s="39">
        <f t="shared" si="62"/>
        <v>189.39460488236645</v>
      </c>
      <c r="AE201" s="41">
        <f t="shared" si="69"/>
        <v>86.56686824297266</v>
      </c>
      <c r="AF201" s="33"/>
      <c r="AG201" s="47">
        <v>0</v>
      </c>
      <c r="AH201" s="33"/>
      <c r="AI201" s="38">
        <v>48560.971601144025</v>
      </c>
      <c r="AJ201" s="39">
        <f t="shared" si="63"/>
        <v>78.67756863963919</v>
      </c>
      <c r="AK201" s="39">
        <v>0</v>
      </c>
      <c r="AL201" s="48">
        <f t="shared" si="64"/>
        <v>0</v>
      </c>
      <c r="AM201" s="49">
        <f t="shared" si="65"/>
        <v>48560.971601144025</v>
      </c>
      <c r="AO201" s="50">
        <v>1850.3669821447079</v>
      </c>
      <c r="AQ201" s="50">
        <v>52619.32980599648</v>
      </c>
      <c r="AS201" s="51">
        <v>-173325.1</v>
      </c>
      <c r="AT201" s="52">
        <v>-225573.85</v>
      </c>
      <c r="AU201" s="52">
        <v>-115541.31035299999</v>
      </c>
      <c r="AV201" s="52">
        <v>-1210.9187910000001</v>
      </c>
      <c r="AW201" s="52">
        <v>-22625</v>
      </c>
      <c r="AX201" s="53">
        <v>-44507.658820999997</v>
      </c>
    </row>
    <row r="202" spans="1:50">
      <c r="A202" s="2">
        <v>632</v>
      </c>
      <c r="B202" s="3">
        <v>2324</v>
      </c>
      <c r="C202" s="35">
        <v>351</v>
      </c>
      <c r="D202" s="4" t="s">
        <v>136</v>
      </c>
      <c r="E202" s="21">
        <v>4011</v>
      </c>
      <c r="F202" s="21">
        <v>7034399.666666667</v>
      </c>
      <c r="G202" s="15">
        <v>1.49</v>
      </c>
      <c r="H202" s="21">
        <v>4721073.6017897092</v>
      </c>
      <c r="I202" s="21">
        <v>606729.33333333337</v>
      </c>
      <c r="J202" s="36">
        <v>0</v>
      </c>
      <c r="K202" s="17">
        <v>1.65</v>
      </c>
      <c r="L202" s="21">
        <v>7789771.4429530203</v>
      </c>
      <c r="M202" s="21">
        <v>754670.77083333337</v>
      </c>
      <c r="N202" s="21">
        <f t="shared" si="54"/>
        <v>8544442.2137863543</v>
      </c>
      <c r="O202" s="37">
        <f t="shared" si="55"/>
        <v>2130.2523594580789</v>
      </c>
      <c r="P202" s="37">
        <f t="shared" si="70"/>
        <v>2400.6516979319881</v>
      </c>
      <c r="Q202" s="37">
        <f t="shared" si="71"/>
        <v>88.736419418658627</v>
      </c>
      <c r="R202" s="38">
        <v>401291.54624897183</v>
      </c>
      <c r="S202" s="39">
        <f t="shared" si="56"/>
        <v>100.04775523534576</v>
      </c>
      <c r="T202" s="40">
        <f t="shared" si="66"/>
        <v>92.903944233754913</v>
      </c>
      <c r="U202" s="38">
        <v>0</v>
      </c>
      <c r="V202" s="39">
        <f t="shared" si="57"/>
        <v>0</v>
      </c>
      <c r="W202" s="41">
        <f t="shared" si="67"/>
        <v>92.903944233754913</v>
      </c>
      <c r="X202" s="42">
        <v>0</v>
      </c>
      <c r="Y202" s="43">
        <f t="shared" si="58"/>
        <v>0</v>
      </c>
      <c r="Z202" s="44">
        <f t="shared" si="59"/>
        <v>0</v>
      </c>
      <c r="AA202" s="45">
        <f t="shared" si="60"/>
        <v>0</v>
      </c>
      <c r="AB202" s="46">
        <f t="shared" si="68"/>
        <v>92.903944233754913</v>
      </c>
      <c r="AC202" s="38">
        <f t="shared" si="61"/>
        <v>401291.54624897183</v>
      </c>
      <c r="AD202" s="39">
        <f t="shared" si="62"/>
        <v>100.04775523534576</v>
      </c>
      <c r="AE202" s="41">
        <f t="shared" si="69"/>
        <v>92.903944233754913</v>
      </c>
      <c r="AF202" s="33"/>
      <c r="AG202" s="47">
        <v>0</v>
      </c>
      <c r="AH202" s="33"/>
      <c r="AI202" s="38">
        <v>0</v>
      </c>
      <c r="AJ202" s="39">
        <f t="shared" si="63"/>
        <v>88.736419418658627</v>
      </c>
      <c r="AK202" s="39">
        <v>0</v>
      </c>
      <c r="AL202" s="48">
        <f t="shared" si="64"/>
        <v>0</v>
      </c>
      <c r="AM202" s="49">
        <f t="shared" si="65"/>
        <v>0</v>
      </c>
      <c r="AO202" s="50">
        <v>27011.734464234534</v>
      </c>
      <c r="AQ202" s="50">
        <v>472107.36017897091</v>
      </c>
      <c r="AR202" s="56"/>
      <c r="AS202" s="51">
        <v>-1520985.8</v>
      </c>
      <c r="AT202" s="52">
        <v>-1784164.9</v>
      </c>
      <c r="AU202" s="52">
        <v>-913868.08070399996</v>
      </c>
      <c r="AV202" s="52">
        <v>-9577.7001970000001</v>
      </c>
      <c r="AW202" s="52">
        <v>-307619</v>
      </c>
      <c r="AX202" s="53">
        <v>-352031.04949399998</v>
      </c>
    </row>
    <row r="203" spans="1:50">
      <c r="A203" s="2">
        <v>661</v>
      </c>
      <c r="B203" s="3">
        <v>2401</v>
      </c>
      <c r="C203" s="35"/>
      <c r="D203" s="4" t="s">
        <v>145</v>
      </c>
      <c r="E203" s="21">
        <v>49.666666666666664</v>
      </c>
      <c r="F203" s="21">
        <v>49296</v>
      </c>
      <c r="G203" s="15">
        <v>1.84</v>
      </c>
      <c r="H203" s="21">
        <v>26791.304347826084</v>
      </c>
      <c r="I203" s="21">
        <v>3161.3333333333335</v>
      </c>
      <c r="J203" s="36">
        <v>0</v>
      </c>
      <c r="K203" s="17">
        <v>1.65</v>
      </c>
      <c r="L203" s="21">
        <v>44205.652173913033</v>
      </c>
      <c r="M203" s="21">
        <v>3955.6999999999994</v>
      </c>
      <c r="N203" s="21">
        <f t="shared" si="54"/>
        <v>48161.35217391303</v>
      </c>
      <c r="O203" s="37">
        <f t="shared" si="55"/>
        <v>969.69165450831611</v>
      </c>
      <c r="P203" s="37">
        <f t="shared" si="70"/>
        <v>2400.6516979319881</v>
      </c>
      <c r="Q203" s="37">
        <f t="shared" si="71"/>
        <v>40.39285063067021</v>
      </c>
      <c r="R203" s="38">
        <v>26296.27573131564</v>
      </c>
      <c r="S203" s="39">
        <f t="shared" si="56"/>
        <v>529.45521606675788</v>
      </c>
      <c r="T203" s="40">
        <f t="shared" si="66"/>
        <v>62.447495897322199</v>
      </c>
      <c r="U203" s="38">
        <v>28082</v>
      </c>
      <c r="V203" s="39">
        <f t="shared" si="57"/>
        <v>565.40939597315435</v>
      </c>
      <c r="W203" s="41">
        <f t="shared" si="67"/>
        <v>85.999825311048454</v>
      </c>
      <c r="X203" s="42">
        <v>7.6391378700786872</v>
      </c>
      <c r="Y203" s="43">
        <f t="shared" si="58"/>
        <v>-2145.222696675497</v>
      </c>
      <c r="Z203" s="44">
        <f t="shared" si="59"/>
        <v>25936.777303324503</v>
      </c>
      <c r="AA203" s="45">
        <f t="shared" si="60"/>
        <v>522.21699268438601</v>
      </c>
      <c r="AB203" s="46">
        <f t="shared" si="68"/>
        <v>84.2006303955188</v>
      </c>
      <c r="AC203" s="38">
        <f t="shared" si="61"/>
        <v>52233.053034640143</v>
      </c>
      <c r="AD203" s="39">
        <f t="shared" si="62"/>
        <v>1051.6722087511439</v>
      </c>
      <c r="AE203" s="41">
        <f t="shared" si="69"/>
        <v>84.2006303955188</v>
      </c>
      <c r="AF203" s="33"/>
      <c r="AG203" s="47">
        <v>0</v>
      </c>
      <c r="AH203" s="33"/>
      <c r="AI203" s="38">
        <v>13067.562884026644</v>
      </c>
      <c r="AJ203" s="39">
        <f t="shared" si="63"/>
        <v>40.39285063067021</v>
      </c>
      <c r="AK203" s="39">
        <v>0</v>
      </c>
      <c r="AL203" s="48">
        <f t="shared" si="64"/>
        <v>0</v>
      </c>
      <c r="AM203" s="49">
        <f t="shared" si="65"/>
        <v>13067.562884026644</v>
      </c>
      <c r="AO203" s="50">
        <v>162.41490021392733</v>
      </c>
      <c r="AQ203" s="50">
        <v>2679.1304347826085</v>
      </c>
      <c r="AS203" s="51">
        <v>-11354.45</v>
      </c>
      <c r="AT203" s="52">
        <v>-21758.1</v>
      </c>
      <c r="AU203" s="52">
        <v>-11144.732692</v>
      </c>
      <c r="AV203" s="52">
        <v>-116.801222</v>
      </c>
      <c r="AW203" s="52">
        <v>-1895</v>
      </c>
      <c r="AX203" s="53">
        <v>-4293.0615790000002</v>
      </c>
    </row>
    <row r="204" spans="1:50">
      <c r="A204" s="2">
        <v>662</v>
      </c>
      <c r="B204" s="3">
        <v>2402</v>
      </c>
      <c r="C204" s="35"/>
      <c r="D204" s="4" t="s">
        <v>146</v>
      </c>
      <c r="E204" s="21">
        <v>1275.6666666666667</v>
      </c>
      <c r="F204" s="21">
        <v>2323315.6666666665</v>
      </c>
      <c r="G204" s="15">
        <v>1.7</v>
      </c>
      <c r="H204" s="21">
        <v>1366656.2745098041</v>
      </c>
      <c r="I204" s="21">
        <v>153556.33333333334</v>
      </c>
      <c r="J204" s="36">
        <v>0</v>
      </c>
      <c r="K204" s="17">
        <v>1.65</v>
      </c>
      <c r="L204" s="21">
        <v>2254982.8529411764</v>
      </c>
      <c r="M204" s="21">
        <v>190838.97083333333</v>
      </c>
      <c r="N204" s="21">
        <f t="shared" si="54"/>
        <v>2445821.8237745096</v>
      </c>
      <c r="O204" s="37">
        <f t="shared" si="55"/>
        <v>1917.2891223735376</v>
      </c>
      <c r="P204" s="37">
        <f t="shared" si="70"/>
        <v>2400.6516979319881</v>
      </c>
      <c r="Q204" s="37">
        <f t="shared" si="71"/>
        <v>79.865360061401773</v>
      </c>
      <c r="R204" s="38">
        <v>228145.52445500251</v>
      </c>
      <c r="S204" s="39">
        <f t="shared" si="56"/>
        <v>178.84415295662595</v>
      </c>
      <c r="T204" s="40">
        <f t="shared" si="66"/>
        <v>87.315176838683087</v>
      </c>
      <c r="U204" s="38">
        <v>0</v>
      </c>
      <c r="V204" s="39">
        <f t="shared" si="57"/>
        <v>0</v>
      </c>
      <c r="W204" s="41">
        <f t="shared" si="67"/>
        <v>87.315176838683087</v>
      </c>
      <c r="X204" s="42">
        <v>0</v>
      </c>
      <c r="Y204" s="43">
        <f t="shared" si="58"/>
        <v>0</v>
      </c>
      <c r="Z204" s="44">
        <f t="shared" si="59"/>
        <v>0</v>
      </c>
      <c r="AA204" s="45">
        <f t="shared" si="60"/>
        <v>0</v>
      </c>
      <c r="AB204" s="46">
        <f t="shared" si="68"/>
        <v>87.315176838683087</v>
      </c>
      <c r="AC204" s="38">
        <f t="shared" si="61"/>
        <v>228145.52445500251</v>
      </c>
      <c r="AD204" s="39">
        <f t="shared" si="62"/>
        <v>178.84415295662595</v>
      </c>
      <c r="AE204" s="41">
        <f t="shared" si="69"/>
        <v>87.315176838683087</v>
      </c>
      <c r="AF204" s="33"/>
      <c r="AG204" s="47">
        <v>0</v>
      </c>
      <c r="AH204" s="33"/>
      <c r="AI204" s="38">
        <v>95293.052215799384</v>
      </c>
      <c r="AJ204" s="39">
        <f t="shared" si="63"/>
        <v>79.865360061401773</v>
      </c>
      <c r="AK204" s="39">
        <v>0</v>
      </c>
      <c r="AL204" s="48">
        <f t="shared" si="64"/>
        <v>0</v>
      </c>
      <c r="AM204" s="49">
        <f t="shared" si="65"/>
        <v>95293.052215799384</v>
      </c>
      <c r="AO204" s="50">
        <v>8076.6241217871057</v>
      </c>
      <c r="AQ204" s="50">
        <v>136665.62745098039</v>
      </c>
      <c r="AS204" s="51">
        <v>-362722.55</v>
      </c>
      <c r="AT204" s="52">
        <v>-563934.65</v>
      </c>
      <c r="AU204" s="52">
        <v>-288853.27588199999</v>
      </c>
      <c r="AV204" s="52">
        <v>-3027.2969760000001</v>
      </c>
      <c r="AW204" s="52">
        <v>-142275</v>
      </c>
      <c r="AX204" s="53">
        <v>-111269.14705299999</v>
      </c>
    </row>
    <row r="205" spans="1:50">
      <c r="A205" s="2">
        <v>663</v>
      </c>
      <c r="B205" s="3">
        <v>2403</v>
      </c>
      <c r="C205" s="35">
        <v>351</v>
      </c>
      <c r="D205" s="4" t="s">
        <v>147</v>
      </c>
      <c r="E205" s="21">
        <v>1267.6666666666667</v>
      </c>
      <c r="F205" s="21">
        <v>3297412.6666666665</v>
      </c>
      <c r="G205" s="15">
        <v>1.7066666666666663</v>
      </c>
      <c r="H205" s="21">
        <v>1931768.2128363827</v>
      </c>
      <c r="I205" s="21">
        <v>251485</v>
      </c>
      <c r="J205" s="36">
        <v>0</v>
      </c>
      <c r="K205" s="17">
        <v>1.65</v>
      </c>
      <c r="L205" s="21">
        <v>3187417.5511800312</v>
      </c>
      <c r="M205" s="21">
        <v>257346.33541666667</v>
      </c>
      <c r="N205" s="21">
        <f t="shared" si="54"/>
        <v>3444763.8865966978</v>
      </c>
      <c r="O205" s="37">
        <f t="shared" si="55"/>
        <v>2717.4051169576896</v>
      </c>
      <c r="P205" s="37">
        <f t="shared" si="70"/>
        <v>2400.6516979319881</v>
      </c>
      <c r="Q205" s="37">
        <f t="shared" si="71"/>
        <v>113.19447628735834</v>
      </c>
      <c r="R205" s="38">
        <v>-148568.96781508584</v>
      </c>
      <c r="S205" s="39">
        <f t="shared" si="56"/>
        <v>-117.19876503951025</v>
      </c>
      <c r="T205" s="40">
        <f t="shared" si="66"/>
        <v>108.31252006103573</v>
      </c>
      <c r="U205" s="38">
        <v>0</v>
      </c>
      <c r="V205" s="39">
        <f t="shared" si="57"/>
        <v>0</v>
      </c>
      <c r="W205" s="41">
        <f t="shared" si="67"/>
        <v>108.31252006103573</v>
      </c>
      <c r="X205" s="42">
        <v>0</v>
      </c>
      <c r="Y205" s="43">
        <f t="shared" si="58"/>
        <v>0</v>
      </c>
      <c r="Z205" s="44">
        <f t="shared" si="59"/>
        <v>0</v>
      </c>
      <c r="AA205" s="45">
        <f t="shared" si="60"/>
        <v>0</v>
      </c>
      <c r="AB205" s="46">
        <f t="shared" si="68"/>
        <v>108.31252006103573</v>
      </c>
      <c r="AC205" s="38">
        <f t="shared" si="61"/>
        <v>-148568.96781508584</v>
      </c>
      <c r="AD205" s="39">
        <f t="shared" si="62"/>
        <v>-117.19876503951025</v>
      </c>
      <c r="AE205" s="41">
        <f t="shared" si="69"/>
        <v>108.31252006103573</v>
      </c>
      <c r="AF205" s="33"/>
      <c r="AG205" s="47">
        <v>0</v>
      </c>
      <c r="AH205" s="33"/>
      <c r="AI205" s="38">
        <v>5689.9306782769208</v>
      </c>
      <c r="AJ205" s="39">
        <f t="shared" si="63"/>
        <v>113.19447628735834</v>
      </c>
      <c r="AK205" s="39">
        <v>0</v>
      </c>
      <c r="AL205" s="48">
        <f t="shared" si="64"/>
        <v>0</v>
      </c>
      <c r="AM205" s="49">
        <f t="shared" si="65"/>
        <v>5689.9306782769208</v>
      </c>
      <c r="AO205" s="50">
        <v>6994.8054075480595</v>
      </c>
      <c r="AQ205" s="50">
        <v>193176.82128363827</v>
      </c>
      <c r="AS205" s="51">
        <v>-388408.7</v>
      </c>
      <c r="AT205" s="52">
        <v>-557718.05000000005</v>
      </c>
      <c r="AU205" s="52">
        <v>-285669.06654199999</v>
      </c>
      <c r="AV205" s="52">
        <v>-2993.9251989999998</v>
      </c>
      <c r="AW205" s="52">
        <v>-90617</v>
      </c>
      <c r="AX205" s="53">
        <v>-110042.55803</v>
      </c>
    </row>
    <row r="206" spans="1:50">
      <c r="A206" s="2">
        <v>664</v>
      </c>
      <c r="B206" s="3">
        <v>2404</v>
      </c>
      <c r="C206" s="35"/>
      <c r="D206" s="4" t="s">
        <v>148</v>
      </c>
      <c r="E206" s="21">
        <v>302</v>
      </c>
      <c r="F206" s="21">
        <v>488108.66666666669</v>
      </c>
      <c r="G206" s="15">
        <v>1.7133333333333336</v>
      </c>
      <c r="H206" s="21">
        <v>283364.32465746929</v>
      </c>
      <c r="I206" s="21">
        <v>54194</v>
      </c>
      <c r="J206" s="36">
        <v>0</v>
      </c>
      <c r="K206" s="17">
        <v>1.65</v>
      </c>
      <c r="L206" s="21">
        <v>467551.13568482432</v>
      </c>
      <c r="M206" s="21">
        <v>42525.541666666672</v>
      </c>
      <c r="N206" s="21">
        <f t="shared" si="54"/>
        <v>510076.677351491</v>
      </c>
      <c r="O206" s="37">
        <f t="shared" si="55"/>
        <v>1688.9956203691754</v>
      </c>
      <c r="P206" s="37">
        <f t="shared" si="70"/>
        <v>2400.6516979319881</v>
      </c>
      <c r="Q206" s="37">
        <f t="shared" si="71"/>
        <v>70.355713068419718</v>
      </c>
      <c r="R206" s="38">
        <v>79520.450106868491</v>
      </c>
      <c r="S206" s="39">
        <f t="shared" si="56"/>
        <v>263.31274869824006</v>
      </c>
      <c r="T206" s="40">
        <f t="shared" si="66"/>
        <v>81.324099233104391</v>
      </c>
      <c r="U206" s="38">
        <v>33900</v>
      </c>
      <c r="V206" s="39">
        <f t="shared" si="57"/>
        <v>112.25165562913908</v>
      </c>
      <c r="W206" s="41">
        <f t="shared" si="67"/>
        <v>85.999981858053147</v>
      </c>
      <c r="X206" s="42">
        <v>0</v>
      </c>
      <c r="Y206" s="43">
        <f t="shared" si="58"/>
        <v>0</v>
      </c>
      <c r="Z206" s="44">
        <f t="shared" si="59"/>
        <v>33900</v>
      </c>
      <c r="AA206" s="45">
        <f t="shared" si="60"/>
        <v>112.25165562913908</v>
      </c>
      <c r="AB206" s="46">
        <f t="shared" si="68"/>
        <v>85.999981858053147</v>
      </c>
      <c r="AC206" s="38">
        <f t="shared" si="61"/>
        <v>113420.45010686849</v>
      </c>
      <c r="AD206" s="39">
        <f t="shared" si="62"/>
        <v>375.56440432737912</v>
      </c>
      <c r="AE206" s="41">
        <f t="shared" si="69"/>
        <v>85.999981858053147</v>
      </c>
      <c r="AF206" s="33"/>
      <c r="AG206" s="47">
        <v>0</v>
      </c>
      <c r="AH206" s="33"/>
      <c r="AI206" s="38">
        <v>24841.544516526763</v>
      </c>
      <c r="AJ206" s="39">
        <f t="shared" si="63"/>
        <v>70.355713068419718</v>
      </c>
      <c r="AK206" s="39">
        <v>0</v>
      </c>
      <c r="AL206" s="48">
        <f t="shared" si="64"/>
        <v>0</v>
      </c>
      <c r="AM206" s="49">
        <f t="shared" si="65"/>
        <v>24841.544516526763</v>
      </c>
      <c r="AO206" s="50">
        <v>1083.1221730352797</v>
      </c>
      <c r="AQ206" s="50">
        <v>28336.43246574693</v>
      </c>
      <c r="AS206" s="51">
        <v>-74033</v>
      </c>
      <c r="AT206" s="52">
        <v>-134545.04999999999</v>
      </c>
      <c r="AU206" s="52">
        <v>-68915.387868000005</v>
      </c>
      <c r="AV206" s="52">
        <v>-722.26061700000002</v>
      </c>
      <c r="AW206" s="52">
        <v>-16000</v>
      </c>
      <c r="AX206" s="53">
        <v>-26546.89099</v>
      </c>
    </row>
    <row r="207" spans="1:50">
      <c r="A207" s="2">
        <v>665</v>
      </c>
      <c r="B207" s="3">
        <v>2405</v>
      </c>
      <c r="C207" s="35"/>
      <c r="D207" s="82" t="s">
        <v>149</v>
      </c>
      <c r="E207" s="21">
        <v>255.66666666666666</v>
      </c>
      <c r="F207" s="21">
        <v>450187.33333333331</v>
      </c>
      <c r="G207" s="15">
        <v>1.8999999999999997</v>
      </c>
      <c r="H207" s="21">
        <v>236940.70175438598</v>
      </c>
      <c r="I207" s="21">
        <v>31697.666666666668</v>
      </c>
      <c r="J207" s="36">
        <v>0</v>
      </c>
      <c r="K207" s="17">
        <v>1.65</v>
      </c>
      <c r="L207" s="21">
        <v>390952.15789473685</v>
      </c>
      <c r="M207" s="21">
        <v>32602.775000000005</v>
      </c>
      <c r="N207" s="21">
        <f t="shared" si="54"/>
        <v>423554.93289473688</v>
      </c>
      <c r="O207" s="37">
        <f t="shared" si="55"/>
        <v>1656.6685771632474</v>
      </c>
      <c r="P207" s="37">
        <f t="shared" si="70"/>
        <v>2400.6516979319881</v>
      </c>
      <c r="Q207" s="37">
        <f t="shared" si="71"/>
        <v>69.009118590187995</v>
      </c>
      <c r="R207" s="38">
        <v>70378.323280986806</v>
      </c>
      <c r="S207" s="39">
        <f t="shared" si="56"/>
        <v>275.27375468443341</v>
      </c>
      <c r="T207" s="40">
        <f t="shared" si="66"/>
        <v>80.475744711818407</v>
      </c>
      <c r="U207" s="38">
        <v>33906</v>
      </c>
      <c r="V207" s="39">
        <f t="shared" si="57"/>
        <v>132.61799217731422</v>
      </c>
      <c r="W207" s="41">
        <f t="shared" si="67"/>
        <v>85.999994326685737</v>
      </c>
      <c r="X207" s="42">
        <v>0</v>
      </c>
      <c r="Y207" s="43">
        <f t="shared" si="58"/>
        <v>0</v>
      </c>
      <c r="Z207" s="44">
        <f t="shared" si="59"/>
        <v>33906</v>
      </c>
      <c r="AA207" s="45">
        <f t="shared" si="60"/>
        <v>132.61799217731422</v>
      </c>
      <c r="AB207" s="46">
        <f t="shared" si="68"/>
        <v>85.999994326685737</v>
      </c>
      <c r="AC207" s="38">
        <f t="shared" si="61"/>
        <v>104284.32328098681</v>
      </c>
      <c r="AD207" s="39">
        <f t="shared" si="62"/>
        <v>407.89174686174761</v>
      </c>
      <c r="AE207" s="41">
        <f t="shared" si="69"/>
        <v>85.999994326685737</v>
      </c>
      <c r="AF207" s="33"/>
      <c r="AG207" s="47">
        <v>0</v>
      </c>
      <c r="AH207" s="33"/>
      <c r="AI207" s="38">
        <v>30760.537854518094</v>
      </c>
      <c r="AJ207" s="39">
        <f t="shared" si="63"/>
        <v>69.009118590187995</v>
      </c>
      <c r="AK207" s="39">
        <v>0</v>
      </c>
      <c r="AL207" s="48">
        <f t="shared" si="64"/>
        <v>0</v>
      </c>
      <c r="AM207" s="49">
        <f t="shared" si="65"/>
        <v>30760.537854518094</v>
      </c>
      <c r="AO207" s="50">
        <v>1797.2743551259341</v>
      </c>
      <c r="AQ207" s="50">
        <v>23694.070175438595</v>
      </c>
      <c r="AS207" s="51">
        <v>-96283.6</v>
      </c>
      <c r="AT207" s="52">
        <v>-108790.55</v>
      </c>
      <c r="AU207" s="52">
        <v>-55723.663458000003</v>
      </c>
      <c r="AV207" s="52">
        <v>-584.00611000000004</v>
      </c>
      <c r="AW207" s="52">
        <v>-18986</v>
      </c>
      <c r="AX207" s="53">
        <v>-21465.307895999998</v>
      </c>
    </row>
    <row r="208" spans="1:50">
      <c r="A208" s="2">
        <v>666</v>
      </c>
      <c r="B208" s="3">
        <v>2406</v>
      </c>
      <c r="C208" s="35"/>
      <c r="D208" s="4" t="s">
        <v>150</v>
      </c>
      <c r="E208" s="21">
        <v>406.66666666666669</v>
      </c>
      <c r="F208" s="21">
        <v>666526.66666666663</v>
      </c>
      <c r="G208" s="15">
        <v>1.59</v>
      </c>
      <c r="H208" s="21">
        <v>419199.16142557655</v>
      </c>
      <c r="I208" s="21">
        <v>52898.666666666664</v>
      </c>
      <c r="J208" s="36">
        <v>0</v>
      </c>
      <c r="K208" s="17">
        <v>1.65</v>
      </c>
      <c r="L208" s="21">
        <v>691678.61635220109</v>
      </c>
      <c r="M208" s="21">
        <v>63152.350000000006</v>
      </c>
      <c r="N208" s="21">
        <f t="shared" si="54"/>
        <v>754830.96635220107</v>
      </c>
      <c r="O208" s="37">
        <f t="shared" si="55"/>
        <v>1856.1417205381993</v>
      </c>
      <c r="P208" s="37">
        <f t="shared" si="70"/>
        <v>2400.6516979319881</v>
      </c>
      <c r="Q208" s="37">
        <f t="shared" si="71"/>
        <v>77.318243297732437</v>
      </c>
      <c r="R208" s="38">
        <v>81930.601265185149</v>
      </c>
      <c r="S208" s="39">
        <f t="shared" si="56"/>
        <v>201.46869163570116</v>
      </c>
      <c r="T208" s="40">
        <f t="shared" si="66"/>
        <v>85.710493277571402</v>
      </c>
      <c r="U208" s="38">
        <v>2826</v>
      </c>
      <c r="V208" s="39">
        <f t="shared" si="57"/>
        <v>6.9491803278688522</v>
      </c>
      <c r="W208" s="41">
        <f t="shared" si="67"/>
        <v>85.999963854825694</v>
      </c>
      <c r="X208" s="42">
        <v>0</v>
      </c>
      <c r="Y208" s="43">
        <f t="shared" si="58"/>
        <v>0</v>
      </c>
      <c r="Z208" s="44">
        <f t="shared" si="59"/>
        <v>2826</v>
      </c>
      <c r="AA208" s="45">
        <f t="shared" si="60"/>
        <v>6.9491803278688522</v>
      </c>
      <c r="AB208" s="46">
        <f t="shared" si="68"/>
        <v>85.999963854825694</v>
      </c>
      <c r="AC208" s="38">
        <f t="shared" si="61"/>
        <v>84756.601265185149</v>
      </c>
      <c r="AD208" s="39">
        <f t="shared" si="62"/>
        <v>208.41787196357001</v>
      </c>
      <c r="AE208" s="41">
        <f t="shared" si="69"/>
        <v>85.999963854825694</v>
      </c>
      <c r="AF208" s="33"/>
      <c r="AG208" s="47">
        <v>0</v>
      </c>
      <c r="AH208" s="33"/>
      <c r="AI208" s="38">
        <v>60703.692204264618</v>
      </c>
      <c r="AJ208" s="39">
        <f t="shared" si="63"/>
        <v>77.318243297732437</v>
      </c>
      <c r="AK208" s="39">
        <v>0</v>
      </c>
      <c r="AL208" s="48">
        <f t="shared" si="64"/>
        <v>0</v>
      </c>
      <c r="AM208" s="49">
        <f t="shared" si="65"/>
        <v>60703.692204264618</v>
      </c>
      <c r="AO208" s="50">
        <v>2299.9259867623327</v>
      </c>
      <c r="AQ208" s="50">
        <v>41919.916142557653</v>
      </c>
      <c r="AS208" s="51">
        <v>-120929.4</v>
      </c>
      <c r="AT208" s="52">
        <v>-182057.65</v>
      </c>
      <c r="AU208" s="52">
        <v>-93251.844970000006</v>
      </c>
      <c r="AV208" s="52">
        <v>-977.31634699999995</v>
      </c>
      <c r="AW208" s="52">
        <v>-31672</v>
      </c>
      <c r="AX208" s="53">
        <v>-35921.535663000002</v>
      </c>
    </row>
    <row r="209" spans="1:50">
      <c r="A209" s="2">
        <v>667</v>
      </c>
      <c r="B209" s="3">
        <v>2407</v>
      </c>
      <c r="C209" s="35">
        <v>351</v>
      </c>
      <c r="D209" s="4" t="s">
        <v>151</v>
      </c>
      <c r="E209" s="21">
        <v>2808</v>
      </c>
      <c r="F209" s="21">
        <v>5628673.666666667</v>
      </c>
      <c r="G209" s="15">
        <v>1.6300000000000001</v>
      </c>
      <c r="H209" s="21">
        <v>3454458.3609681726</v>
      </c>
      <c r="I209" s="21">
        <v>653981</v>
      </c>
      <c r="J209" s="36">
        <v>0</v>
      </c>
      <c r="K209" s="17">
        <v>1.65</v>
      </c>
      <c r="L209" s="21">
        <v>5699856.2955974834</v>
      </c>
      <c r="M209" s="21">
        <v>534579.07500000007</v>
      </c>
      <c r="N209" s="21">
        <f t="shared" si="54"/>
        <v>6234435.3705974836</v>
      </c>
      <c r="O209" s="37">
        <f t="shared" si="55"/>
        <v>2220.2405165945456</v>
      </c>
      <c r="P209" s="37">
        <f t="shared" si="70"/>
        <v>2400.6516979319881</v>
      </c>
      <c r="Q209" s="37">
        <f t="shared" si="71"/>
        <v>92.484908098377801</v>
      </c>
      <c r="R209" s="38">
        <v>187440.00096234755</v>
      </c>
      <c r="S209" s="39">
        <f t="shared" si="56"/>
        <v>66.752137094853111</v>
      </c>
      <c r="T209" s="40">
        <f t="shared" si="66"/>
        <v>95.265492101977998</v>
      </c>
      <c r="U209" s="38">
        <v>0</v>
      </c>
      <c r="V209" s="39">
        <f t="shared" si="57"/>
        <v>0</v>
      </c>
      <c r="W209" s="41">
        <f t="shared" si="67"/>
        <v>95.265492101977998</v>
      </c>
      <c r="X209" s="42">
        <v>0</v>
      </c>
      <c r="Y209" s="43">
        <f t="shared" si="58"/>
        <v>0</v>
      </c>
      <c r="Z209" s="44">
        <f t="shared" si="59"/>
        <v>0</v>
      </c>
      <c r="AA209" s="45">
        <f t="shared" si="60"/>
        <v>0</v>
      </c>
      <c r="AB209" s="46">
        <f t="shared" si="68"/>
        <v>95.265492101977998</v>
      </c>
      <c r="AC209" s="38">
        <f t="shared" si="61"/>
        <v>187440.00096234755</v>
      </c>
      <c r="AD209" s="39">
        <f t="shared" si="62"/>
        <v>66.752137094853111</v>
      </c>
      <c r="AE209" s="41">
        <f t="shared" si="69"/>
        <v>95.265492101977998</v>
      </c>
      <c r="AF209" s="33"/>
      <c r="AG209" s="47">
        <v>0</v>
      </c>
      <c r="AH209" s="33"/>
      <c r="AI209" s="38">
        <v>0</v>
      </c>
      <c r="AJ209" s="39">
        <f t="shared" si="63"/>
        <v>92.484908098377801</v>
      </c>
      <c r="AK209" s="39">
        <v>0</v>
      </c>
      <c r="AL209" s="48">
        <f t="shared" si="64"/>
        <v>0</v>
      </c>
      <c r="AM209" s="49">
        <f t="shared" si="65"/>
        <v>0</v>
      </c>
      <c r="AO209" s="50">
        <v>30741.67582418468</v>
      </c>
      <c r="AQ209" s="50">
        <v>345445.83609681722</v>
      </c>
      <c r="AS209" s="51">
        <v>-987751.2</v>
      </c>
      <c r="AT209" s="52">
        <v>-1256641.8</v>
      </c>
      <c r="AU209" s="52">
        <v>-643665.17381599999</v>
      </c>
      <c r="AV209" s="52">
        <v>-6745.8664900000003</v>
      </c>
      <c r="AW209" s="52">
        <v>-167955</v>
      </c>
      <c r="AX209" s="53">
        <v>-247946.20957400001</v>
      </c>
    </row>
    <row r="210" spans="1:50">
      <c r="A210" s="2">
        <v>668</v>
      </c>
      <c r="B210" s="3">
        <v>2408</v>
      </c>
      <c r="C210" s="35"/>
      <c r="D210" s="4" t="s">
        <v>152</v>
      </c>
      <c r="E210" s="21">
        <v>2661</v>
      </c>
      <c r="F210" s="21">
        <v>5632576</v>
      </c>
      <c r="G210" s="15">
        <v>1.25</v>
      </c>
      <c r="H210" s="21">
        <v>4506060.7999999998</v>
      </c>
      <c r="I210" s="21">
        <v>1227360.3333333333</v>
      </c>
      <c r="J210" s="36">
        <v>0</v>
      </c>
      <c r="K210" s="17">
        <v>1.65</v>
      </c>
      <c r="L210" s="21">
        <v>7435000.3199999994</v>
      </c>
      <c r="M210" s="21">
        <v>1001941.0208333334</v>
      </c>
      <c r="N210" s="21">
        <f t="shared" si="54"/>
        <v>8436941.3408333324</v>
      </c>
      <c r="O210" s="37">
        <f t="shared" si="55"/>
        <v>3170.5905076412373</v>
      </c>
      <c r="P210" s="37">
        <f t="shared" si="70"/>
        <v>2400.6516979319881</v>
      </c>
      <c r="Q210" s="37">
        <f t="shared" si="71"/>
        <v>132.0720748608598</v>
      </c>
      <c r="R210" s="38">
        <v>-758058.65387543757</v>
      </c>
      <c r="S210" s="39">
        <f t="shared" si="56"/>
        <v>-284.87735959242298</v>
      </c>
      <c r="T210" s="40">
        <f t="shared" si="66"/>
        <v>120.20540716234163</v>
      </c>
      <c r="U210" s="38">
        <v>0</v>
      </c>
      <c r="V210" s="39">
        <f t="shared" si="57"/>
        <v>0</v>
      </c>
      <c r="W210" s="41">
        <f t="shared" si="67"/>
        <v>120.20540716234163</v>
      </c>
      <c r="X210" s="42">
        <v>0</v>
      </c>
      <c r="Y210" s="43">
        <f t="shared" si="58"/>
        <v>0</v>
      </c>
      <c r="Z210" s="44">
        <f t="shared" si="59"/>
        <v>0</v>
      </c>
      <c r="AA210" s="45">
        <f t="shared" si="60"/>
        <v>0</v>
      </c>
      <c r="AB210" s="46">
        <f t="shared" si="68"/>
        <v>120.20540716234163</v>
      </c>
      <c r="AC210" s="38">
        <f t="shared" si="61"/>
        <v>-758058.65387543757</v>
      </c>
      <c r="AD210" s="39">
        <f t="shared" si="62"/>
        <v>-284.87735959242298</v>
      </c>
      <c r="AE210" s="41">
        <f t="shared" si="69"/>
        <v>120.20540716234163</v>
      </c>
      <c r="AF210" s="33"/>
      <c r="AG210" s="47">
        <v>0</v>
      </c>
      <c r="AH210" s="33"/>
      <c r="AI210" s="38">
        <v>367100.82360477495</v>
      </c>
      <c r="AJ210" s="39">
        <f t="shared" si="63"/>
        <v>132.0720748608598</v>
      </c>
      <c r="AK210" s="39">
        <v>0</v>
      </c>
      <c r="AL210" s="48">
        <f t="shared" si="64"/>
        <v>0</v>
      </c>
      <c r="AM210" s="49">
        <f t="shared" si="65"/>
        <v>367100.82360477495</v>
      </c>
      <c r="AO210" s="50">
        <v>17044.425534538488</v>
      </c>
      <c r="AQ210" s="50">
        <v>450606.08000000002</v>
      </c>
      <c r="AS210" s="51">
        <v>-862505.1</v>
      </c>
      <c r="AT210" s="52">
        <v>-1184706.8</v>
      </c>
      <c r="AU210" s="52">
        <v>-606819.32287599996</v>
      </c>
      <c r="AV210" s="52">
        <v>-6359.7073490000002</v>
      </c>
      <c r="AW210" s="52">
        <v>-239931</v>
      </c>
      <c r="AX210" s="53">
        <v>-233752.822312</v>
      </c>
    </row>
    <row r="211" spans="1:50">
      <c r="A211" s="2">
        <v>669</v>
      </c>
      <c r="B211" s="3">
        <v>2409</v>
      </c>
      <c r="C211" s="35"/>
      <c r="D211" s="4" t="s">
        <v>153</v>
      </c>
      <c r="E211" s="21">
        <v>444.33333333333331</v>
      </c>
      <c r="F211" s="21">
        <v>894553</v>
      </c>
      <c r="G211" s="15">
        <v>1.59</v>
      </c>
      <c r="H211" s="21">
        <v>562611.94968553458</v>
      </c>
      <c r="I211" s="21">
        <v>88693.333333333328</v>
      </c>
      <c r="J211" s="36">
        <v>0</v>
      </c>
      <c r="K211" s="17">
        <v>1.65</v>
      </c>
      <c r="L211" s="21">
        <v>928309.71698113193</v>
      </c>
      <c r="M211" s="21">
        <v>90052.533333333326</v>
      </c>
      <c r="N211" s="21">
        <f t="shared" si="54"/>
        <v>1018362.2503144653</v>
      </c>
      <c r="O211" s="37">
        <f t="shared" si="55"/>
        <v>2291.888035216351</v>
      </c>
      <c r="P211" s="37">
        <f t="shared" si="70"/>
        <v>2400.6516979319881</v>
      </c>
      <c r="Q211" s="37">
        <f t="shared" si="71"/>
        <v>95.469410959976813</v>
      </c>
      <c r="R211" s="38">
        <v>17881.108695992847</v>
      </c>
      <c r="S211" s="39">
        <f t="shared" si="56"/>
        <v>40.242555204785106</v>
      </c>
      <c r="T211" s="40">
        <f t="shared" si="66"/>
        <v>97.145728904785372</v>
      </c>
      <c r="U211" s="38">
        <v>0</v>
      </c>
      <c r="V211" s="39">
        <f t="shared" si="57"/>
        <v>0</v>
      </c>
      <c r="W211" s="41">
        <f t="shared" si="67"/>
        <v>97.145728904785372</v>
      </c>
      <c r="X211" s="42">
        <v>0</v>
      </c>
      <c r="Y211" s="43">
        <f t="shared" si="58"/>
        <v>0</v>
      </c>
      <c r="Z211" s="44">
        <f t="shared" si="59"/>
        <v>0</v>
      </c>
      <c r="AA211" s="45">
        <f t="shared" si="60"/>
        <v>0</v>
      </c>
      <c r="AB211" s="46">
        <f t="shared" si="68"/>
        <v>97.145728904785372</v>
      </c>
      <c r="AC211" s="38">
        <f t="shared" si="61"/>
        <v>17881.108695992847</v>
      </c>
      <c r="AD211" s="39">
        <f t="shared" si="62"/>
        <v>40.242555204785106</v>
      </c>
      <c r="AE211" s="41">
        <f t="shared" si="69"/>
        <v>97.145728904785372</v>
      </c>
      <c r="AF211" s="33"/>
      <c r="AG211" s="47">
        <v>0</v>
      </c>
      <c r="AH211" s="33"/>
      <c r="AI211" s="38">
        <v>9172.8992242860731</v>
      </c>
      <c r="AJ211" s="39">
        <f t="shared" si="63"/>
        <v>95.469410959976813</v>
      </c>
      <c r="AK211" s="39">
        <v>0</v>
      </c>
      <c r="AL211" s="48">
        <f t="shared" si="64"/>
        <v>0</v>
      </c>
      <c r="AM211" s="49">
        <f t="shared" si="65"/>
        <v>9172.8992242860731</v>
      </c>
      <c r="AO211" s="50">
        <v>3705.7207977936669</v>
      </c>
      <c r="AQ211" s="50">
        <v>56261.194968553456</v>
      </c>
      <c r="AS211" s="51">
        <v>-132837.6</v>
      </c>
      <c r="AT211" s="52">
        <v>-207812.15</v>
      </c>
      <c r="AU211" s="52">
        <v>-106443.56938</v>
      </c>
      <c r="AV211" s="52">
        <v>-1115.5708540000001</v>
      </c>
      <c r="AW211" s="52">
        <v>-31618</v>
      </c>
      <c r="AX211" s="53">
        <v>-41003.118756000003</v>
      </c>
    </row>
    <row r="212" spans="1:50">
      <c r="A212" s="2">
        <v>670</v>
      </c>
      <c r="B212" s="3">
        <v>2410</v>
      </c>
      <c r="C212" s="35">
        <v>351</v>
      </c>
      <c r="D212" s="4" t="s">
        <v>154</v>
      </c>
      <c r="E212" s="21">
        <v>4911.333333333333</v>
      </c>
      <c r="F212" s="21">
        <v>9562005.666666666</v>
      </c>
      <c r="G212" s="15">
        <v>1.5266666666666666</v>
      </c>
      <c r="H212" s="21">
        <v>6263433.6305916309</v>
      </c>
      <c r="I212" s="21">
        <v>748180</v>
      </c>
      <c r="J212" s="36">
        <v>0</v>
      </c>
      <c r="K212" s="17">
        <v>1.65</v>
      </c>
      <c r="L212" s="21">
        <v>10334665.490476189</v>
      </c>
      <c r="M212" s="21">
        <v>923805.4208333334</v>
      </c>
      <c r="N212" s="21">
        <f t="shared" si="54"/>
        <v>11258470.911309522</v>
      </c>
      <c r="O212" s="37">
        <f t="shared" si="55"/>
        <v>2292.3451020719808</v>
      </c>
      <c r="P212" s="37">
        <f t="shared" si="70"/>
        <v>2400.6516979319881</v>
      </c>
      <c r="Q212" s="37">
        <f t="shared" si="71"/>
        <v>95.48845024235267</v>
      </c>
      <c r="R212" s="38">
        <v>196814.02395282927</v>
      </c>
      <c r="S212" s="39">
        <f t="shared" si="56"/>
        <v>40.073440468201973</v>
      </c>
      <c r="T212" s="40">
        <f t="shared" si="66"/>
        <v>97.157723652682151</v>
      </c>
      <c r="U212" s="38">
        <v>0</v>
      </c>
      <c r="V212" s="39">
        <f t="shared" si="57"/>
        <v>0</v>
      </c>
      <c r="W212" s="41">
        <f t="shared" si="67"/>
        <v>97.157723652682151</v>
      </c>
      <c r="X212" s="42">
        <v>0</v>
      </c>
      <c r="Y212" s="43">
        <f t="shared" si="58"/>
        <v>0</v>
      </c>
      <c r="Z212" s="44">
        <f t="shared" si="59"/>
        <v>0</v>
      </c>
      <c r="AA212" s="45">
        <f t="shared" si="60"/>
        <v>0</v>
      </c>
      <c r="AB212" s="46">
        <f t="shared" si="68"/>
        <v>97.157723652682151</v>
      </c>
      <c r="AC212" s="38">
        <f t="shared" si="61"/>
        <v>196814.02395282927</v>
      </c>
      <c r="AD212" s="39">
        <f t="shared" si="62"/>
        <v>40.073440468201973</v>
      </c>
      <c r="AE212" s="41">
        <f t="shared" si="69"/>
        <v>97.157723652682151</v>
      </c>
      <c r="AF212" s="33"/>
      <c r="AG212" s="47">
        <v>0</v>
      </c>
      <c r="AH212" s="33"/>
      <c r="AI212" s="38">
        <v>44320.667512783279</v>
      </c>
      <c r="AJ212" s="39">
        <f t="shared" si="63"/>
        <v>95.48845024235267</v>
      </c>
      <c r="AK212" s="39">
        <v>0</v>
      </c>
      <c r="AL212" s="48">
        <f t="shared" si="64"/>
        <v>0</v>
      </c>
      <c r="AM212" s="49">
        <f t="shared" si="65"/>
        <v>44320.667512783279</v>
      </c>
      <c r="AO212" s="50">
        <v>45198.941685933758</v>
      </c>
      <c r="AQ212" s="50">
        <v>626343.36305916298</v>
      </c>
      <c r="AS212" s="51">
        <v>-1770570.9</v>
      </c>
      <c r="AT212" s="52">
        <v>-2181583.4500000002</v>
      </c>
      <c r="AU212" s="52">
        <v>-1117430.0349669999</v>
      </c>
      <c r="AV212" s="52">
        <v>-11711.110271</v>
      </c>
      <c r="AW212" s="52">
        <v>-359626</v>
      </c>
      <c r="AX212" s="53">
        <v>-430445.13344000001</v>
      </c>
    </row>
    <row r="213" spans="1:50">
      <c r="A213" s="2">
        <v>671</v>
      </c>
      <c r="B213" s="3">
        <v>2411</v>
      </c>
      <c r="C213" s="35"/>
      <c r="D213" s="4" t="s">
        <v>155</v>
      </c>
      <c r="E213" s="21">
        <v>393.33333333333331</v>
      </c>
      <c r="F213" s="21">
        <v>555614.66666666663</v>
      </c>
      <c r="G213" s="15">
        <v>1.7366666666666666</v>
      </c>
      <c r="H213" s="21">
        <v>319488.6462369379</v>
      </c>
      <c r="I213" s="21">
        <v>45096.666666666664</v>
      </c>
      <c r="J213" s="36">
        <v>0</v>
      </c>
      <c r="K213" s="17">
        <v>1.65</v>
      </c>
      <c r="L213" s="21">
        <v>527156.26629094745</v>
      </c>
      <c r="M213" s="21">
        <v>46513.637500000004</v>
      </c>
      <c r="N213" s="21">
        <f t="shared" si="54"/>
        <v>573669.9037909474</v>
      </c>
      <c r="O213" s="37">
        <f t="shared" si="55"/>
        <v>1458.4828062481715</v>
      </c>
      <c r="P213" s="37">
        <f t="shared" si="70"/>
        <v>2400.6516979319881</v>
      </c>
      <c r="Q213" s="37">
        <f t="shared" si="71"/>
        <v>60.753619840169385</v>
      </c>
      <c r="R213" s="38">
        <v>137116.97936971785</v>
      </c>
      <c r="S213" s="39">
        <f t="shared" si="56"/>
        <v>348.60248992301149</v>
      </c>
      <c r="T213" s="40">
        <f t="shared" si="66"/>
        <v>75.274780499306686</v>
      </c>
      <c r="U213" s="38">
        <v>101274</v>
      </c>
      <c r="V213" s="39">
        <f t="shared" si="57"/>
        <v>257.47627118644067</v>
      </c>
      <c r="W213" s="41">
        <f t="shared" si="67"/>
        <v>86.000046118148447</v>
      </c>
      <c r="X213" s="42">
        <v>0</v>
      </c>
      <c r="Y213" s="43">
        <f t="shared" si="58"/>
        <v>0</v>
      </c>
      <c r="Z213" s="44">
        <f t="shared" si="59"/>
        <v>101274</v>
      </c>
      <c r="AA213" s="45">
        <f t="shared" si="60"/>
        <v>257.47627118644067</v>
      </c>
      <c r="AB213" s="46">
        <f t="shared" si="68"/>
        <v>86.000046118148447</v>
      </c>
      <c r="AC213" s="38">
        <f t="shared" si="61"/>
        <v>238390.97936971785</v>
      </c>
      <c r="AD213" s="39">
        <f t="shared" si="62"/>
        <v>606.07876110945222</v>
      </c>
      <c r="AE213" s="41">
        <f t="shared" si="69"/>
        <v>86.000046118148447</v>
      </c>
      <c r="AF213" s="33"/>
      <c r="AG213" s="47">
        <v>0</v>
      </c>
      <c r="AH213" s="33"/>
      <c r="AI213" s="38">
        <v>68530.873724596735</v>
      </c>
      <c r="AJ213" s="39">
        <f t="shared" si="63"/>
        <v>60.753619840169385</v>
      </c>
      <c r="AK213" s="39">
        <v>0</v>
      </c>
      <c r="AL213" s="48">
        <f t="shared" si="64"/>
        <v>0</v>
      </c>
      <c r="AM213" s="49">
        <f t="shared" si="65"/>
        <v>68530.873724596735</v>
      </c>
      <c r="AO213" s="50">
        <v>3269.049541157789</v>
      </c>
      <c r="AQ213" s="50">
        <v>31948.864623693789</v>
      </c>
      <c r="AS213" s="51">
        <v>-142272.25</v>
      </c>
      <c r="AT213" s="52">
        <v>-173176.8</v>
      </c>
      <c r="AU213" s="52">
        <v>-88702.974482999998</v>
      </c>
      <c r="AV213" s="52">
        <v>-929.64237900000001</v>
      </c>
      <c r="AW213" s="52">
        <v>-26944</v>
      </c>
      <c r="AX213" s="53">
        <v>-34169.265630000002</v>
      </c>
    </row>
    <row r="214" spans="1:50">
      <c r="A214" s="2">
        <v>681</v>
      </c>
      <c r="B214" s="3">
        <v>6501</v>
      </c>
      <c r="C214" s="35"/>
      <c r="D214" s="4" t="s">
        <v>349</v>
      </c>
      <c r="E214" s="21">
        <v>299.33333333333331</v>
      </c>
      <c r="F214" s="21">
        <v>645279.33333333337</v>
      </c>
      <c r="G214" s="15">
        <v>1.84</v>
      </c>
      <c r="H214" s="21">
        <v>350695.28985507245</v>
      </c>
      <c r="I214" s="21">
        <v>49630</v>
      </c>
      <c r="J214" s="36">
        <v>0</v>
      </c>
      <c r="K214" s="17">
        <v>1.65</v>
      </c>
      <c r="L214" s="21">
        <v>578647.22826086951</v>
      </c>
      <c r="M214" s="21">
        <v>59069.130000000005</v>
      </c>
      <c r="N214" s="21">
        <f t="shared" si="54"/>
        <v>637716.35826086951</v>
      </c>
      <c r="O214" s="37">
        <f t="shared" si="55"/>
        <v>2130.4555398470029</v>
      </c>
      <c r="P214" s="37">
        <f t="shared" si="70"/>
        <v>2400.6516979319881</v>
      </c>
      <c r="Q214" s="37">
        <f t="shared" si="71"/>
        <v>88.74488296999759</v>
      </c>
      <c r="R214" s="38">
        <v>29925.125161772179</v>
      </c>
      <c r="S214" s="39">
        <f t="shared" si="56"/>
        <v>99.972578491443812</v>
      </c>
      <c r="T214" s="40">
        <f t="shared" si="66"/>
        <v>92.909276271098435</v>
      </c>
      <c r="U214" s="38">
        <v>0</v>
      </c>
      <c r="V214" s="39">
        <f t="shared" si="57"/>
        <v>0</v>
      </c>
      <c r="W214" s="41">
        <f t="shared" si="67"/>
        <v>92.909276271098435</v>
      </c>
      <c r="X214" s="42">
        <v>0</v>
      </c>
      <c r="Y214" s="43">
        <f t="shared" si="58"/>
        <v>0</v>
      </c>
      <c r="Z214" s="44">
        <f t="shared" si="59"/>
        <v>0</v>
      </c>
      <c r="AA214" s="45">
        <f t="shared" si="60"/>
        <v>0</v>
      </c>
      <c r="AB214" s="46">
        <f t="shared" si="68"/>
        <v>92.909276271098435</v>
      </c>
      <c r="AC214" s="38">
        <f t="shared" si="61"/>
        <v>29925.125161772179</v>
      </c>
      <c r="AD214" s="39">
        <f t="shared" si="62"/>
        <v>99.972578491443812</v>
      </c>
      <c r="AE214" s="41">
        <f t="shared" si="69"/>
        <v>92.909276271098435</v>
      </c>
      <c r="AF214" s="33"/>
      <c r="AG214" s="47">
        <v>0</v>
      </c>
      <c r="AH214" s="33"/>
      <c r="AI214" s="38">
        <v>12505.124789381392</v>
      </c>
      <c r="AJ214" s="39">
        <f t="shared" si="63"/>
        <v>88.74488296999759</v>
      </c>
      <c r="AK214" s="39">
        <v>0</v>
      </c>
      <c r="AL214" s="48">
        <f t="shared" si="64"/>
        <v>0</v>
      </c>
      <c r="AM214" s="49">
        <f t="shared" si="65"/>
        <v>12505.124789381392</v>
      </c>
      <c r="AO214" s="50">
        <v>2100.3425627829201</v>
      </c>
      <c r="AQ214" s="50">
        <v>35069.528985507248</v>
      </c>
      <c r="AS214" s="51">
        <v>-107263.25</v>
      </c>
      <c r="AT214" s="52">
        <v>-133212.9</v>
      </c>
      <c r="AU214" s="52">
        <v>-68233.057295000006</v>
      </c>
      <c r="AV214" s="52">
        <v>-715.10952199999997</v>
      </c>
      <c r="AW214" s="52">
        <v>-14368</v>
      </c>
      <c r="AX214" s="53">
        <v>-26284.050485</v>
      </c>
    </row>
    <row r="215" spans="1:50">
      <c r="A215" s="2">
        <v>682</v>
      </c>
      <c r="B215" s="3">
        <v>6502</v>
      </c>
      <c r="C215" s="35"/>
      <c r="D215" s="4" t="s">
        <v>350</v>
      </c>
      <c r="E215" s="21">
        <v>1698.6666666666667</v>
      </c>
      <c r="F215" s="21">
        <v>2865955.6666666665</v>
      </c>
      <c r="G215" s="15">
        <v>2.1</v>
      </c>
      <c r="H215" s="21">
        <v>1364740.7936507936</v>
      </c>
      <c r="I215" s="21">
        <v>256723</v>
      </c>
      <c r="J215" s="36">
        <v>0</v>
      </c>
      <c r="K215" s="17">
        <v>1.65</v>
      </c>
      <c r="L215" s="21">
        <v>2251822.3095238097</v>
      </c>
      <c r="M215" s="21">
        <v>242161.16666666666</v>
      </c>
      <c r="N215" s="21">
        <f t="shared" si="54"/>
        <v>2493983.4761904762</v>
      </c>
      <c r="O215" s="37">
        <f t="shared" si="55"/>
        <v>1468.2006335501233</v>
      </c>
      <c r="P215" s="37">
        <f t="shared" si="70"/>
        <v>2400.6516979319881</v>
      </c>
      <c r="Q215" s="37">
        <f t="shared" si="71"/>
        <v>61.158419391488017</v>
      </c>
      <c r="R215" s="38">
        <v>586051.71030443022</v>
      </c>
      <c r="S215" s="39">
        <f t="shared" si="56"/>
        <v>345.00689382128934</v>
      </c>
      <c r="T215" s="40">
        <f t="shared" si="66"/>
        <v>75.52980421663743</v>
      </c>
      <c r="U215" s="38">
        <v>426965</v>
      </c>
      <c r="V215" s="39">
        <f t="shared" si="57"/>
        <v>251.35302197802196</v>
      </c>
      <c r="W215" s="41">
        <f t="shared" si="67"/>
        <v>86.000003712655385</v>
      </c>
      <c r="X215" s="42">
        <v>0</v>
      </c>
      <c r="Y215" s="43">
        <f t="shared" si="58"/>
        <v>0</v>
      </c>
      <c r="Z215" s="44">
        <f t="shared" si="59"/>
        <v>426965</v>
      </c>
      <c r="AA215" s="45">
        <f t="shared" si="60"/>
        <v>251.35302197802196</v>
      </c>
      <c r="AB215" s="46">
        <f t="shared" si="68"/>
        <v>86.000003712655385</v>
      </c>
      <c r="AC215" s="38">
        <f t="shared" si="61"/>
        <v>1013016.7103044302</v>
      </c>
      <c r="AD215" s="39">
        <f t="shared" si="62"/>
        <v>596.35991579931124</v>
      </c>
      <c r="AE215" s="41">
        <f t="shared" si="69"/>
        <v>86.000003712655385</v>
      </c>
      <c r="AF215" s="33"/>
      <c r="AG215" s="47">
        <v>0</v>
      </c>
      <c r="AH215" s="33"/>
      <c r="AI215" s="38">
        <v>0</v>
      </c>
      <c r="AJ215" s="39">
        <f t="shared" si="63"/>
        <v>61.158419391488017</v>
      </c>
      <c r="AK215" s="39">
        <v>0</v>
      </c>
      <c r="AL215" s="48">
        <f t="shared" si="64"/>
        <v>0</v>
      </c>
      <c r="AM215" s="49">
        <f t="shared" si="65"/>
        <v>0</v>
      </c>
      <c r="AO215" s="50">
        <v>24204.804656574695</v>
      </c>
      <c r="AQ215" s="50">
        <v>136474.07936507935</v>
      </c>
      <c r="AS215" s="51">
        <v>-563355.9</v>
      </c>
      <c r="AT215" s="52">
        <v>-746436.35</v>
      </c>
      <c r="AU215" s="52">
        <v>-382332.56437600002</v>
      </c>
      <c r="AV215" s="52">
        <v>-4006.9970210000001</v>
      </c>
      <c r="AW215" s="52">
        <v>-78146</v>
      </c>
      <c r="AX215" s="53">
        <v>-147278.296217</v>
      </c>
    </row>
    <row r="216" spans="1:50">
      <c r="A216" s="2">
        <v>683</v>
      </c>
      <c r="B216" s="3">
        <v>6503</v>
      </c>
      <c r="C216" s="35"/>
      <c r="D216" s="4" t="s">
        <v>351</v>
      </c>
      <c r="E216" s="21">
        <v>157.66666666666666</v>
      </c>
      <c r="F216" s="21">
        <v>243627</v>
      </c>
      <c r="G216" s="15">
        <v>1.64</v>
      </c>
      <c r="H216" s="21">
        <v>148553.04878048782</v>
      </c>
      <c r="I216" s="21">
        <v>13078</v>
      </c>
      <c r="J216" s="36">
        <v>0</v>
      </c>
      <c r="K216" s="17">
        <v>1.65</v>
      </c>
      <c r="L216" s="21">
        <v>245112.53048780488</v>
      </c>
      <c r="M216" s="21">
        <v>16089.608333333335</v>
      </c>
      <c r="N216" s="21">
        <f t="shared" si="54"/>
        <v>261202.13882113821</v>
      </c>
      <c r="O216" s="37">
        <f t="shared" si="55"/>
        <v>1656.6731849120818</v>
      </c>
      <c r="P216" s="37">
        <f t="shared" si="70"/>
        <v>2400.6516979319881</v>
      </c>
      <c r="Q216" s="37">
        <f t="shared" si="71"/>
        <v>69.009310527603915</v>
      </c>
      <c r="R216" s="38">
        <v>43401.226521204495</v>
      </c>
      <c r="S216" s="39">
        <f t="shared" si="56"/>
        <v>275.27204981736469</v>
      </c>
      <c r="T216" s="40">
        <f t="shared" si="66"/>
        <v>80.475865632390438</v>
      </c>
      <c r="U216" s="38">
        <v>20909</v>
      </c>
      <c r="V216" s="39">
        <f t="shared" si="57"/>
        <v>132.61522198731501</v>
      </c>
      <c r="W216" s="41">
        <f t="shared" si="67"/>
        <v>85.999999854008479</v>
      </c>
      <c r="X216" s="42">
        <v>75.814083740465207</v>
      </c>
      <c r="Y216" s="43">
        <f t="shared" si="58"/>
        <v>-15851.966769293871</v>
      </c>
      <c r="Z216" s="44">
        <f t="shared" si="59"/>
        <v>5057.033230706129</v>
      </c>
      <c r="AA216" s="45">
        <f t="shared" si="60"/>
        <v>32.07420653724818</v>
      </c>
      <c r="AB216" s="46">
        <f t="shared" si="68"/>
        <v>81.811928109295266</v>
      </c>
      <c r="AC216" s="38">
        <f t="shared" si="61"/>
        <v>48458.25975191062</v>
      </c>
      <c r="AD216" s="39">
        <f t="shared" si="62"/>
        <v>307.34625635461288</v>
      </c>
      <c r="AE216" s="41">
        <f t="shared" si="69"/>
        <v>81.811928109295266</v>
      </c>
      <c r="AF216" s="33"/>
      <c r="AG216" s="47">
        <v>0</v>
      </c>
      <c r="AH216" s="33"/>
      <c r="AI216" s="38">
        <v>130856.60816662361</v>
      </c>
      <c r="AJ216" s="39">
        <f t="shared" si="63"/>
        <v>69.009310527603915</v>
      </c>
      <c r="AK216" s="39">
        <v>0</v>
      </c>
      <c r="AL216" s="48">
        <f t="shared" si="64"/>
        <v>0</v>
      </c>
      <c r="AM216" s="49">
        <f t="shared" si="65"/>
        <v>130856.60816662361</v>
      </c>
      <c r="AO216" s="50">
        <v>693.11158285968918</v>
      </c>
      <c r="AQ216" s="50">
        <v>14855.304878048781</v>
      </c>
      <c r="AS216" s="51">
        <v>-62109.4</v>
      </c>
      <c r="AT216" s="52">
        <v>-71934.95</v>
      </c>
      <c r="AU216" s="52">
        <v>-36845.850939000004</v>
      </c>
      <c r="AV216" s="52">
        <v>-386.15914199999997</v>
      </c>
      <c r="AW216" s="52">
        <v>-6264</v>
      </c>
      <c r="AX216" s="53">
        <v>-14193.387262</v>
      </c>
    </row>
    <row r="217" spans="1:50">
      <c r="A217" s="2">
        <v>684</v>
      </c>
      <c r="B217" s="3">
        <v>6504</v>
      </c>
      <c r="C217" s="35"/>
      <c r="D217" s="4" t="s">
        <v>352</v>
      </c>
      <c r="E217" s="21">
        <v>115.66666666666667</v>
      </c>
      <c r="F217" s="21">
        <v>120200</v>
      </c>
      <c r="G217" s="15">
        <v>1.8</v>
      </c>
      <c r="H217" s="21">
        <v>66777.777777777766</v>
      </c>
      <c r="I217" s="21">
        <v>12923</v>
      </c>
      <c r="J217" s="36">
        <v>0</v>
      </c>
      <c r="K217" s="17">
        <v>1.65</v>
      </c>
      <c r="L217" s="21">
        <v>110183.33333333331</v>
      </c>
      <c r="M217" s="21">
        <v>9313.3083333333343</v>
      </c>
      <c r="N217" s="21">
        <f t="shared" si="54"/>
        <v>119496.64166666665</v>
      </c>
      <c r="O217" s="37">
        <f t="shared" si="55"/>
        <v>1033.1121757925071</v>
      </c>
      <c r="P217" s="37">
        <f t="shared" si="70"/>
        <v>2400.6516979319881</v>
      </c>
      <c r="Q217" s="37">
        <f t="shared" si="71"/>
        <v>43.034654993161602</v>
      </c>
      <c r="R217" s="38">
        <v>58526.133082495915</v>
      </c>
      <c r="S217" s="39">
        <f t="shared" si="56"/>
        <v>505.98962319160734</v>
      </c>
      <c r="T217" s="40">
        <f t="shared" si="66"/>
        <v>64.111832645691777</v>
      </c>
      <c r="U217" s="38">
        <v>60778</v>
      </c>
      <c r="V217" s="39">
        <f t="shared" si="57"/>
        <v>525.4582132564841</v>
      </c>
      <c r="W217" s="41">
        <f t="shared" si="67"/>
        <v>85.999981339195855</v>
      </c>
      <c r="X217" s="42">
        <v>0</v>
      </c>
      <c r="Y217" s="43">
        <f t="shared" si="58"/>
        <v>0</v>
      </c>
      <c r="Z217" s="44">
        <f t="shared" si="59"/>
        <v>60778</v>
      </c>
      <c r="AA217" s="45">
        <f t="shared" si="60"/>
        <v>525.4582132564841</v>
      </c>
      <c r="AB217" s="46">
        <f t="shared" si="68"/>
        <v>85.999981339195855</v>
      </c>
      <c r="AC217" s="38">
        <f t="shared" si="61"/>
        <v>119304.13308249592</v>
      </c>
      <c r="AD217" s="39">
        <f t="shared" si="62"/>
        <v>1031.4478364480915</v>
      </c>
      <c r="AE217" s="41">
        <f t="shared" si="69"/>
        <v>85.999981339195855</v>
      </c>
      <c r="AF217" s="33"/>
      <c r="AG217" s="47">
        <v>0</v>
      </c>
      <c r="AH217" s="33"/>
      <c r="AI217" s="38">
        <v>32777.66902537334</v>
      </c>
      <c r="AJ217" s="39">
        <f t="shared" si="63"/>
        <v>43.034654993161602</v>
      </c>
      <c r="AK217" s="39">
        <v>0</v>
      </c>
      <c r="AL217" s="48">
        <f t="shared" si="64"/>
        <v>0</v>
      </c>
      <c r="AM217" s="49">
        <f t="shared" si="65"/>
        <v>32777.66902537334</v>
      </c>
      <c r="AO217" s="50">
        <v>764.14186790958092</v>
      </c>
      <c r="AQ217" s="50">
        <v>6677.7777777777774</v>
      </c>
      <c r="AS217" s="51">
        <v>-49865.7</v>
      </c>
      <c r="AT217" s="52">
        <v>-50176.85</v>
      </c>
      <c r="AU217" s="52">
        <v>-25701.118247999999</v>
      </c>
      <c r="AV217" s="52">
        <v>-269.35791999999998</v>
      </c>
      <c r="AW217" s="52">
        <v>-6900</v>
      </c>
      <c r="AX217" s="53">
        <v>-9900.3256829999991</v>
      </c>
    </row>
    <row r="218" spans="1:50">
      <c r="A218" s="2">
        <v>687</v>
      </c>
      <c r="B218" s="3">
        <v>6507</v>
      </c>
      <c r="C218" s="35"/>
      <c r="D218" s="4" t="s">
        <v>353</v>
      </c>
      <c r="E218" s="21">
        <v>217</v>
      </c>
      <c r="F218" s="21">
        <v>329618.33333333331</v>
      </c>
      <c r="G218" s="15">
        <v>1.9400000000000002</v>
      </c>
      <c r="H218" s="21">
        <v>169906.35738831616</v>
      </c>
      <c r="I218" s="21">
        <v>30676</v>
      </c>
      <c r="J218" s="36">
        <v>0</v>
      </c>
      <c r="K218" s="17">
        <v>1.65</v>
      </c>
      <c r="L218" s="21">
        <v>280345.48969072162</v>
      </c>
      <c r="M218" s="21">
        <v>25005.854166666668</v>
      </c>
      <c r="N218" s="21">
        <f t="shared" si="54"/>
        <v>305351.3438573883</v>
      </c>
      <c r="O218" s="37">
        <f t="shared" si="55"/>
        <v>1407.1490500340474</v>
      </c>
      <c r="P218" s="37">
        <f t="shared" si="70"/>
        <v>2400.6516979319881</v>
      </c>
      <c r="Q218" s="37">
        <f t="shared" si="71"/>
        <v>58.615293973974595</v>
      </c>
      <c r="R218" s="38">
        <v>79768.327599725511</v>
      </c>
      <c r="S218" s="39">
        <f t="shared" si="56"/>
        <v>367.59597972223736</v>
      </c>
      <c r="T218" s="40">
        <f t="shared" si="66"/>
        <v>73.92763520360397</v>
      </c>
      <c r="U218" s="38">
        <v>62890</v>
      </c>
      <c r="V218" s="39">
        <f t="shared" si="57"/>
        <v>289.81566820276498</v>
      </c>
      <c r="W218" s="41">
        <f t="shared" si="67"/>
        <v>86.000009903041757</v>
      </c>
      <c r="X218" s="42">
        <v>0</v>
      </c>
      <c r="Y218" s="43">
        <f t="shared" si="58"/>
        <v>0</v>
      </c>
      <c r="Z218" s="44">
        <f t="shared" si="59"/>
        <v>62890</v>
      </c>
      <c r="AA218" s="45">
        <f t="shared" si="60"/>
        <v>289.81566820276498</v>
      </c>
      <c r="AB218" s="46">
        <f t="shared" si="68"/>
        <v>86.000009903041757</v>
      </c>
      <c r="AC218" s="38">
        <f t="shared" si="61"/>
        <v>142658.32759972551</v>
      </c>
      <c r="AD218" s="39">
        <f t="shared" si="62"/>
        <v>657.4116479250024</v>
      </c>
      <c r="AE218" s="41">
        <f t="shared" si="69"/>
        <v>86.000009903041757</v>
      </c>
      <c r="AF218" s="33"/>
      <c r="AG218" s="47">
        <v>0</v>
      </c>
      <c r="AH218" s="33"/>
      <c r="AI218" s="38">
        <v>62356.301249608325</v>
      </c>
      <c r="AJ218" s="39">
        <f t="shared" si="63"/>
        <v>58.615293973974595</v>
      </c>
      <c r="AK218" s="39">
        <v>0</v>
      </c>
      <c r="AL218" s="48">
        <f t="shared" si="64"/>
        <v>0</v>
      </c>
      <c r="AM218" s="49">
        <f t="shared" si="65"/>
        <v>62356.301249608325</v>
      </c>
      <c r="AO218" s="50">
        <v>1085.7301065018262</v>
      </c>
      <c r="AQ218" s="50">
        <v>16990.635738831614</v>
      </c>
      <c r="AS218" s="51">
        <v>-74751.05</v>
      </c>
      <c r="AT218" s="52">
        <v>-95025.2</v>
      </c>
      <c r="AU218" s="52">
        <v>-48672.914204000001</v>
      </c>
      <c r="AV218" s="52">
        <v>-510.11145900000002</v>
      </c>
      <c r="AW218" s="52">
        <v>-19136</v>
      </c>
      <c r="AX218" s="53">
        <v>-18749.289346000001</v>
      </c>
    </row>
    <row r="219" spans="1:50">
      <c r="A219" s="2">
        <v>690</v>
      </c>
      <c r="B219" s="3">
        <v>6510</v>
      </c>
      <c r="C219" s="35"/>
      <c r="D219" s="4" t="s">
        <v>354</v>
      </c>
      <c r="E219" s="21">
        <v>1381</v>
      </c>
      <c r="F219" s="21">
        <v>2825952.6666666665</v>
      </c>
      <c r="G219" s="15">
        <v>1.9400000000000002</v>
      </c>
      <c r="H219" s="21">
        <v>1456676.6323024055</v>
      </c>
      <c r="I219" s="21">
        <v>255328.66666666666</v>
      </c>
      <c r="J219" s="36">
        <v>0</v>
      </c>
      <c r="K219" s="17">
        <v>1.65</v>
      </c>
      <c r="L219" s="21">
        <v>2403516.443298969</v>
      </c>
      <c r="M219" s="21">
        <v>210511.77916666667</v>
      </c>
      <c r="N219" s="21">
        <f t="shared" si="54"/>
        <v>2614028.2224656357</v>
      </c>
      <c r="O219" s="37">
        <f t="shared" si="55"/>
        <v>1892.8517179331179</v>
      </c>
      <c r="P219" s="37">
        <f t="shared" si="70"/>
        <v>2400.6516979319881</v>
      </c>
      <c r="Q219" s="37">
        <f t="shared" si="71"/>
        <v>78.847411291012847</v>
      </c>
      <c r="R219" s="38">
        <v>259470.55578002176</v>
      </c>
      <c r="S219" s="39">
        <f t="shared" si="56"/>
        <v>187.8859925995813</v>
      </c>
      <c r="T219" s="40">
        <f t="shared" si="66"/>
        <v>86.673869113338057</v>
      </c>
      <c r="U219" s="38">
        <v>0</v>
      </c>
      <c r="V219" s="39">
        <f t="shared" si="57"/>
        <v>0</v>
      </c>
      <c r="W219" s="41">
        <f t="shared" si="67"/>
        <v>86.673869113338057</v>
      </c>
      <c r="X219" s="42">
        <v>0</v>
      </c>
      <c r="Y219" s="43">
        <f t="shared" si="58"/>
        <v>0</v>
      </c>
      <c r="Z219" s="44">
        <f t="shared" si="59"/>
        <v>0</v>
      </c>
      <c r="AA219" s="45">
        <f t="shared" si="60"/>
        <v>0</v>
      </c>
      <c r="AB219" s="46">
        <f t="shared" si="68"/>
        <v>86.673869113338057</v>
      </c>
      <c r="AC219" s="38">
        <f t="shared" si="61"/>
        <v>259470.55578002176</v>
      </c>
      <c r="AD219" s="39">
        <f t="shared" si="62"/>
        <v>187.8859925995813</v>
      </c>
      <c r="AE219" s="41">
        <f t="shared" si="69"/>
        <v>86.673869113338057</v>
      </c>
      <c r="AF219" s="33"/>
      <c r="AG219" s="47">
        <v>0</v>
      </c>
      <c r="AH219" s="33"/>
      <c r="AI219" s="38">
        <v>301205.09170371597</v>
      </c>
      <c r="AJ219" s="39">
        <f t="shared" si="63"/>
        <v>78.847411291012847</v>
      </c>
      <c r="AK219" s="39">
        <v>0</v>
      </c>
      <c r="AL219" s="48">
        <f t="shared" si="64"/>
        <v>0</v>
      </c>
      <c r="AM219" s="49">
        <f t="shared" si="65"/>
        <v>301205.09170371597</v>
      </c>
      <c r="AO219" s="50">
        <v>12426.57384231166</v>
      </c>
      <c r="AQ219" s="50">
        <v>145667.66323024055</v>
      </c>
      <c r="AS219" s="51">
        <v>-479682.4</v>
      </c>
      <c r="AT219" s="52">
        <v>-617219.80000000005</v>
      </c>
      <c r="AU219" s="52">
        <v>-316146.4988</v>
      </c>
      <c r="AV219" s="52">
        <v>-3313.3407849999999</v>
      </c>
      <c r="AW219" s="52">
        <v>-82088</v>
      </c>
      <c r="AX219" s="53">
        <v>-121782.767247</v>
      </c>
    </row>
    <row r="220" spans="1:50">
      <c r="A220" s="2">
        <v>691</v>
      </c>
      <c r="B220" s="3">
        <v>6511</v>
      </c>
      <c r="C220" s="35"/>
      <c r="D220" s="4" t="s">
        <v>355</v>
      </c>
      <c r="E220" s="21">
        <v>547</v>
      </c>
      <c r="F220" s="21">
        <v>825921</v>
      </c>
      <c r="G220" s="15">
        <v>1.7066666666666668</v>
      </c>
      <c r="H220" s="21">
        <v>485138.43566021876</v>
      </c>
      <c r="I220" s="21">
        <v>82322.666666666672</v>
      </c>
      <c r="J220" s="36">
        <v>0</v>
      </c>
      <c r="K220" s="17">
        <v>1.65</v>
      </c>
      <c r="L220" s="21">
        <v>800478.41883936094</v>
      </c>
      <c r="M220" s="21">
        <v>77896.024999999994</v>
      </c>
      <c r="N220" s="21">
        <f t="shared" si="54"/>
        <v>878374.44383936096</v>
      </c>
      <c r="O220" s="37">
        <f t="shared" si="55"/>
        <v>1605.8033708215009</v>
      </c>
      <c r="P220" s="37">
        <f t="shared" si="70"/>
        <v>2400.6516979319881</v>
      </c>
      <c r="Q220" s="37">
        <f t="shared" si="71"/>
        <v>66.890310335514329</v>
      </c>
      <c r="R220" s="38">
        <v>160869.35292389113</v>
      </c>
      <c r="S220" s="39">
        <f t="shared" si="56"/>
        <v>294.09388103087957</v>
      </c>
      <c r="T220" s="40">
        <f t="shared" si="66"/>
        <v>79.140895511373998</v>
      </c>
      <c r="U220" s="38">
        <v>90071</v>
      </c>
      <c r="V220" s="39">
        <f t="shared" si="57"/>
        <v>164.66361974405851</v>
      </c>
      <c r="W220" s="41">
        <f t="shared" si="67"/>
        <v>86.000017135968918</v>
      </c>
      <c r="X220" s="42">
        <v>0</v>
      </c>
      <c r="Y220" s="43">
        <f t="shared" si="58"/>
        <v>0</v>
      </c>
      <c r="Z220" s="44">
        <f t="shared" si="59"/>
        <v>90071</v>
      </c>
      <c r="AA220" s="45">
        <f t="shared" si="60"/>
        <v>164.66361974405851</v>
      </c>
      <c r="AB220" s="46">
        <f t="shared" si="68"/>
        <v>86.000017135968918</v>
      </c>
      <c r="AC220" s="38">
        <f t="shared" si="61"/>
        <v>250940.35292389113</v>
      </c>
      <c r="AD220" s="39">
        <f t="shared" si="62"/>
        <v>458.75750077493808</v>
      </c>
      <c r="AE220" s="41">
        <f t="shared" si="69"/>
        <v>86.000017135968918</v>
      </c>
      <c r="AF220" s="33"/>
      <c r="AG220" s="47">
        <v>0</v>
      </c>
      <c r="AH220" s="33"/>
      <c r="AI220" s="38">
        <v>95307.097189899345</v>
      </c>
      <c r="AJ220" s="39">
        <f t="shared" si="63"/>
        <v>66.890310335514329</v>
      </c>
      <c r="AK220" s="39">
        <v>0</v>
      </c>
      <c r="AL220" s="48">
        <f t="shared" si="64"/>
        <v>0</v>
      </c>
      <c r="AM220" s="49">
        <f t="shared" si="65"/>
        <v>95307.097189899345</v>
      </c>
      <c r="AO220" s="50">
        <v>5179.2192756731702</v>
      </c>
      <c r="AQ220" s="50">
        <v>48513.843566021875</v>
      </c>
      <c r="AS220" s="51">
        <v>-197108.8</v>
      </c>
      <c r="AT220" s="52">
        <v>-244223.65</v>
      </c>
      <c r="AU220" s="52">
        <v>-125093.938374</v>
      </c>
      <c r="AV220" s="52">
        <v>-1311.034124</v>
      </c>
      <c r="AW220" s="52">
        <v>-49231</v>
      </c>
      <c r="AX220" s="53">
        <v>-48187.425888999998</v>
      </c>
    </row>
    <row r="221" spans="1:50">
      <c r="A221" s="2">
        <v>692</v>
      </c>
      <c r="B221" s="3">
        <v>6512</v>
      </c>
      <c r="C221" s="35"/>
      <c r="D221" s="4" t="s">
        <v>356</v>
      </c>
      <c r="E221" s="21">
        <v>379</v>
      </c>
      <c r="F221" s="21">
        <v>634102.33333333337</v>
      </c>
      <c r="G221" s="15">
        <v>1.8733333333333331</v>
      </c>
      <c r="H221" s="21">
        <v>338541.88687443221</v>
      </c>
      <c r="I221" s="21">
        <v>39330.333333333336</v>
      </c>
      <c r="J221" s="36">
        <v>0</v>
      </c>
      <c r="K221" s="17">
        <v>1.65</v>
      </c>
      <c r="L221" s="21">
        <v>558594.1133428131</v>
      </c>
      <c r="M221" s="21">
        <v>48186.691666666673</v>
      </c>
      <c r="N221" s="21">
        <f t="shared" si="54"/>
        <v>606780.80500947975</v>
      </c>
      <c r="O221" s="37">
        <f t="shared" si="55"/>
        <v>1601.0047625579941</v>
      </c>
      <c r="P221" s="37">
        <f t="shared" si="70"/>
        <v>2400.6516979319881</v>
      </c>
      <c r="Q221" s="37">
        <f t="shared" si="71"/>
        <v>66.690422602210887</v>
      </c>
      <c r="R221" s="38">
        <v>112134.48974749491</v>
      </c>
      <c r="S221" s="39">
        <f t="shared" si="56"/>
        <v>295.86936608837709</v>
      </c>
      <c r="T221" s="40">
        <f t="shared" si="66"/>
        <v>79.014966239392834</v>
      </c>
      <c r="U221" s="38">
        <v>63553</v>
      </c>
      <c r="V221" s="39">
        <f t="shared" si="57"/>
        <v>167.68601583113457</v>
      </c>
      <c r="W221" s="41">
        <f t="shared" si="67"/>
        <v>85.99998684757125</v>
      </c>
      <c r="X221" s="42">
        <v>0</v>
      </c>
      <c r="Y221" s="43">
        <f t="shared" si="58"/>
        <v>0</v>
      </c>
      <c r="Z221" s="44">
        <f t="shared" si="59"/>
        <v>63553</v>
      </c>
      <c r="AA221" s="45">
        <f t="shared" si="60"/>
        <v>167.68601583113457</v>
      </c>
      <c r="AB221" s="46">
        <f t="shared" si="68"/>
        <v>85.99998684757125</v>
      </c>
      <c r="AC221" s="38">
        <f t="shared" si="61"/>
        <v>175687.48974749492</v>
      </c>
      <c r="AD221" s="39">
        <f t="shared" si="62"/>
        <v>463.55538191951166</v>
      </c>
      <c r="AE221" s="41">
        <f t="shared" si="69"/>
        <v>85.99998684757125</v>
      </c>
      <c r="AF221" s="33"/>
      <c r="AG221" s="47">
        <v>0</v>
      </c>
      <c r="AH221" s="33"/>
      <c r="AI221" s="38">
        <v>52037.696783153158</v>
      </c>
      <c r="AJ221" s="39">
        <f t="shared" si="63"/>
        <v>66.690422602210887</v>
      </c>
      <c r="AK221" s="39">
        <v>0</v>
      </c>
      <c r="AL221" s="48">
        <f t="shared" si="64"/>
        <v>0</v>
      </c>
      <c r="AM221" s="49">
        <f t="shared" si="65"/>
        <v>52037.696783153158</v>
      </c>
      <c r="AO221" s="50">
        <v>4301.6118459589561</v>
      </c>
      <c r="AQ221" s="50">
        <v>33854.188687443217</v>
      </c>
      <c r="AS221" s="51">
        <v>-150445.29999999999</v>
      </c>
      <c r="AT221" s="52">
        <v>-167404.20000000001</v>
      </c>
      <c r="AU221" s="52">
        <v>-85746.208666999999</v>
      </c>
      <c r="AV221" s="52">
        <v>-898.65429900000004</v>
      </c>
      <c r="AW221" s="52">
        <v>-19311</v>
      </c>
      <c r="AX221" s="53">
        <v>-33030.290109000001</v>
      </c>
    </row>
    <row r="222" spans="1:50">
      <c r="A222" s="2">
        <v>694</v>
      </c>
      <c r="B222" s="3">
        <v>6514</v>
      </c>
      <c r="C222" s="35"/>
      <c r="D222" s="4" t="s">
        <v>357</v>
      </c>
      <c r="E222" s="21">
        <v>347</v>
      </c>
      <c r="F222" s="21">
        <v>440632.66666666669</v>
      </c>
      <c r="G222" s="15">
        <v>1.74</v>
      </c>
      <c r="H222" s="21">
        <v>253237.16475095783</v>
      </c>
      <c r="I222" s="21">
        <v>41534</v>
      </c>
      <c r="J222" s="36">
        <v>0</v>
      </c>
      <c r="K222" s="17">
        <v>1.65</v>
      </c>
      <c r="L222" s="21">
        <v>417841.32183908042</v>
      </c>
      <c r="M222" s="21">
        <v>42754.806250000001</v>
      </c>
      <c r="N222" s="21">
        <f t="shared" si="54"/>
        <v>460596.12808908045</v>
      </c>
      <c r="O222" s="37">
        <f t="shared" si="55"/>
        <v>1327.3663633691078</v>
      </c>
      <c r="P222" s="37">
        <f t="shared" si="70"/>
        <v>2400.6516979319881</v>
      </c>
      <c r="Q222" s="37">
        <f t="shared" si="71"/>
        <v>55.291917795178335</v>
      </c>
      <c r="R222" s="38">
        <v>137799.104104528</v>
      </c>
      <c r="S222" s="39">
        <f t="shared" si="56"/>
        <v>397.11557378826512</v>
      </c>
      <c r="T222" s="40">
        <f t="shared" si="66"/>
        <v>71.833908210962335</v>
      </c>
      <c r="U222" s="38">
        <v>118007</v>
      </c>
      <c r="V222" s="39">
        <f t="shared" si="57"/>
        <v>340.07780979827089</v>
      </c>
      <c r="W222" s="41">
        <f t="shared" si="67"/>
        <v>85.999970288656755</v>
      </c>
      <c r="X222" s="42">
        <v>0</v>
      </c>
      <c r="Y222" s="43">
        <f t="shared" si="58"/>
        <v>0</v>
      </c>
      <c r="Z222" s="44">
        <f t="shared" si="59"/>
        <v>118007</v>
      </c>
      <c r="AA222" s="45">
        <f t="shared" si="60"/>
        <v>340.07780979827089</v>
      </c>
      <c r="AB222" s="46">
        <f t="shared" si="68"/>
        <v>85.999970288656755</v>
      </c>
      <c r="AC222" s="38">
        <f t="shared" si="61"/>
        <v>255806.104104528</v>
      </c>
      <c r="AD222" s="39">
        <f t="shared" si="62"/>
        <v>737.19338358653602</v>
      </c>
      <c r="AE222" s="41">
        <f t="shared" si="69"/>
        <v>85.999970288656755</v>
      </c>
      <c r="AF222" s="33"/>
      <c r="AG222" s="47">
        <v>0</v>
      </c>
      <c r="AH222" s="33"/>
      <c r="AI222" s="38">
        <v>113025.64576145631</v>
      </c>
      <c r="AJ222" s="39">
        <f t="shared" si="63"/>
        <v>55.291917795178335</v>
      </c>
      <c r="AK222" s="39">
        <v>0</v>
      </c>
      <c r="AL222" s="48">
        <f t="shared" si="64"/>
        <v>0</v>
      </c>
      <c r="AM222" s="49">
        <f t="shared" si="65"/>
        <v>113025.64576145631</v>
      </c>
      <c r="AO222" s="50">
        <v>3693.1654253403071</v>
      </c>
      <c r="AQ222" s="50">
        <v>25323.716475095785</v>
      </c>
      <c r="AS222" s="51">
        <v>-118236.25</v>
      </c>
      <c r="AT222" s="52">
        <v>-155859.1</v>
      </c>
      <c r="AU222" s="52">
        <v>-79832.677035000001</v>
      </c>
      <c r="AV222" s="52">
        <v>-836.67814099999998</v>
      </c>
      <c r="AW222" s="52">
        <v>-31155</v>
      </c>
      <c r="AX222" s="53">
        <v>-30752.339067000001</v>
      </c>
    </row>
    <row r="223" spans="1:50">
      <c r="A223" s="2">
        <v>696</v>
      </c>
      <c r="B223" s="3">
        <v>6516</v>
      </c>
      <c r="C223" s="35"/>
      <c r="D223" s="4" t="s">
        <v>358</v>
      </c>
      <c r="E223" s="21">
        <v>313.33333333333331</v>
      </c>
      <c r="F223" s="21">
        <v>545055</v>
      </c>
      <c r="G223" s="15">
        <v>1.9400000000000002</v>
      </c>
      <c r="H223" s="21">
        <v>280956.18556701031</v>
      </c>
      <c r="I223" s="21">
        <v>43527.333333333336</v>
      </c>
      <c r="J223" s="36">
        <v>0</v>
      </c>
      <c r="K223" s="17">
        <v>1.65</v>
      </c>
      <c r="L223" s="21">
        <v>463577.70618556696</v>
      </c>
      <c r="M223" s="21">
        <v>49546.329166666663</v>
      </c>
      <c r="N223" s="21">
        <f t="shared" si="54"/>
        <v>513124.03535223362</v>
      </c>
      <c r="O223" s="37">
        <f t="shared" si="55"/>
        <v>1637.6299000603201</v>
      </c>
      <c r="P223" s="37">
        <f t="shared" si="70"/>
        <v>2400.6516979319881</v>
      </c>
      <c r="Q223" s="37">
        <f t="shared" si="71"/>
        <v>68.216055726494446</v>
      </c>
      <c r="R223" s="38">
        <v>88459.660433255136</v>
      </c>
      <c r="S223" s="39">
        <f t="shared" si="56"/>
        <v>282.31806521251639</v>
      </c>
      <c r="T223" s="40">
        <f t="shared" si="66"/>
        <v>79.97611510769147</v>
      </c>
      <c r="U223" s="38">
        <v>45312</v>
      </c>
      <c r="V223" s="39">
        <f t="shared" si="57"/>
        <v>144.61276595744681</v>
      </c>
      <c r="W223" s="41">
        <f t="shared" si="67"/>
        <v>86.000011288966817</v>
      </c>
      <c r="X223" s="42">
        <v>0</v>
      </c>
      <c r="Y223" s="43">
        <f t="shared" si="58"/>
        <v>0</v>
      </c>
      <c r="Z223" s="44">
        <f t="shared" si="59"/>
        <v>45312</v>
      </c>
      <c r="AA223" s="45">
        <f t="shared" si="60"/>
        <v>144.61276595744681</v>
      </c>
      <c r="AB223" s="46">
        <f t="shared" si="68"/>
        <v>86.000011288966817</v>
      </c>
      <c r="AC223" s="38">
        <f t="shared" si="61"/>
        <v>133771.66043325514</v>
      </c>
      <c r="AD223" s="39">
        <f t="shared" si="62"/>
        <v>426.9308311699632</v>
      </c>
      <c r="AE223" s="41">
        <f t="shared" si="69"/>
        <v>86.000011288966817</v>
      </c>
      <c r="AF223" s="33"/>
      <c r="AG223" s="47">
        <v>0</v>
      </c>
      <c r="AH223" s="33"/>
      <c r="AI223" s="38">
        <v>37373.848690228609</v>
      </c>
      <c r="AJ223" s="39">
        <f t="shared" si="63"/>
        <v>68.216055726494446</v>
      </c>
      <c r="AK223" s="39">
        <v>0</v>
      </c>
      <c r="AL223" s="48">
        <f t="shared" si="64"/>
        <v>0</v>
      </c>
      <c r="AM223" s="49">
        <f t="shared" si="65"/>
        <v>37373.848690228609</v>
      </c>
      <c r="AO223" s="50">
        <v>2188.6803868780503</v>
      </c>
      <c r="AQ223" s="50">
        <v>28095.618556701029</v>
      </c>
      <c r="AS223" s="51">
        <v>-97750.8</v>
      </c>
      <c r="AT223" s="52">
        <v>-140761.65</v>
      </c>
      <c r="AU223" s="52">
        <v>-72099.597208000007</v>
      </c>
      <c r="AV223" s="52">
        <v>-755.63239499999997</v>
      </c>
      <c r="AW223" s="52">
        <v>-22968</v>
      </c>
      <c r="AX223" s="53">
        <v>-27773.480012</v>
      </c>
    </row>
    <row r="224" spans="1:50">
      <c r="A224" s="2">
        <v>697</v>
      </c>
      <c r="B224" s="3">
        <v>6517</v>
      </c>
      <c r="C224" s="35"/>
      <c r="D224" s="4" t="s">
        <v>359</v>
      </c>
      <c r="E224" s="21">
        <v>1979.6666666666667</v>
      </c>
      <c r="F224" s="21">
        <v>3510781.6666666665</v>
      </c>
      <c r="G224" s="15">
        <v>2.1</v>
      </c>
      <c r="H224" s="21">
        <v>1671800.7936507936</v>
      </c>
      <c r="I224" s="21">
        <v>318824.66666666669</v>
      </c>
      <c r="J224" s="36">
        <v>0</v>
      </c>
      <c r="K224" s="17">
        <v>1.65</v>
      </c>
      <c r="L224" s="21">
        <v>2758471.3095238097</v>
      </c>
      <c r="M224" s="21">
        <v>283054.85416666669</v>
      </c>
      <c r="N224" s="21">
        <f t="shared" si="54"/>
        <v>3041526.1636904762</v>
      </c>
      <c r="O224" s="37">
        <f t="shared" si="55"/>
        <v>1536.3829754287638</v>
      </c>
      <c r="P224" s="37">
        <f t="shared" si="70"/>
        <v>2400.6516979319881</v>
      </c>
      <c r="Q224" s="37">
        <f t="shared" si="71"/>
        <v>63.99857908384886</v>
      </c>
      <c r="R224" s="38">
        <v>633056.67296341865</v>
      </c>
      <c r="S224" s="39">
        <f t="shared" si="56"/>
        <v>319.77942732619226</v>
      </c>
      <c r="T224" s="40">
        <f t="shared" si="66"/>
        <v>77.319104822824741</v>
      </c>
      <c r="U224" s="38">
        <v>412559</v>
      </c>
      <c r="V224" s="39">
        <f t="shared" si="57"/>
        <v>208.39821518774204</v>
      </c>
      <c r="W224" s="41">
        <f t="shared" si="67"/>
        <v>86.000006569932182</v>
      </c>
      <c r="X224" s="42">
        <v>0</v>
      </c>
      <c r="Y224" s="43">
        <f t="shared" si="58"/>
        <v>0</v>
      </c>
      <c r="Z224" s="44">
        <f t="shared" si="59"/>
        <v>412559</v>
      </c>
      <c r="AA224" s="45">
        <f t="shared" si="60"/>
        <v>208.39821518774204</v>
      </c>
      <c r="AB224" s="46">
        <f t="shared" si="68"/>
        <v>86.000006569932182</v>
      </c>
      <c r="AC224" s="38">
        <f t="shared" si="61"/>
        <v>1045615.6729634186</v>
      </c>
      <c r="AD224" s="39">
        <f t="shared" si="62"/>
        <v>528.1776425139343</v>
      </c>
      <c r="AE224" s="41">
        <f t="shared" si="69"/>
        <v>86.000006569932182</v>
      </c>
      <c r="AF224" s="33"/>
      <c r="AG224" s="47">
        <v>0</v>
      </c>
      <c r="AH224" s="33"/>
      <c r="AI224" s="38">
        <v>0</v>
      </c>
      <c r="AJ224" s="39">
        <f t="shared" si="63"/>
        <v>63.99857908384886</v>
      </c>
      <c r="AK224" s="39">
        <v>0</v>
      </c>
      <c r="AL224" s="48">
        <f t="shared" si="64"/>
        <v>0</v>
      </c>
      <c r="AM224" s="49">
        <f t="shared" si="65"/>
        <v>0</v>
      </c>
      <c r="AO224" s="50">
        <v>32617.53635105972</v>
      </c>
      <c r="AQ224" s="50">
        <v>167180.07936507938</v>
      </c>
      <c r="AS224" s="51">
        <v>-855220.2</v>
      </c>
      <c r="AT224" s="52">
        <v>-874764.80000000005</v>
      </c>
      <c r="AU224" s="52">
        <v>-448063.74290399998</v>
      </c>
      <c r="AV224" s="52">
        <v>-4695.8858609999997</v>
      </c>
      <c r="AW224" s="52">
        <v>-100921</v>
      </c>
      <c r="AX224" s="53">
        <v>-172598.598184</v>
      </c>
    </row>
    <row r="225" spans="1:50">
      <c r="A225" s="2">
        <v>699</v>
      </c>
      <c r="B225" s="3">
        <v>6519</v>
      </c>
      <c r="C225" s="35"/>
      <c r="D225" s="4" t="s">
        <v>360</v>
      </c>
      <c r="E225" s="21">
        <v>39.333333333333336</v>
      </c>
      <c r="F225" s="21">
        <v>52122</v>
      </c>
      <c r="G225" s="15">
        <v>1.84</v>
      </c>
      <c r="H225" s="21">
        <v>28327.173913043476</v>
      </c>
      <c r="I225" s="21">
        <v>5274.333333333333</v>
      </c>
      <c r="J225" s="36">
        <v>0</v>
      </c>
      <c r="K225" s="17">
        <v>1.65</v>
      </c>
      <c r="L225" s="21">
        <v>46739.836956521729</v>
      </c>
      <c r="M225" s="21">
        <v>3831.2041666666664</v>
      </c>
      <c r="N225" s="21">
        <f t="shared" si="54"/>
        <v>50571.041123188392</v>
      </c>
      <c r="O225" s="37">
        <f t="shared" si="55"/>
        <v>1285.7044353352981</v>
      </c>
      <c r="P225" s="37">
        <f t="shared" si="70"/>
        <v>2400.6516979319881</v>
      </c>
      <c r="Q225" s="37">
        <f t="shared" si="71"/>
        <v>53.556475370535942</v>
      </c>
      <c r="R225" s="38">
        <v>16226.199161657139</v>
      </c>
      <c r="S225" s="39">
        <f t="shared" si="56"/>
        <v>412.53048716077473</v>
      </c>
      <c r="T225" s="40">
        <f t="shared" si="66"/>
        <v>70.740579483437614</v>
      </c>
      <c r="U225" s="38">
        <v>14409</v>
      </c>
      <c r="V225" s="39">
        <f t="shared" si="57"/>
        <v>366.33050847457628</v>
      </c>
      <c r="W225" s="41">
        <f t="shared" si="67"/>
        <v>86.000207058322673</v>
      </c>
      <c r="X225" s="42">
        <v>3.1010455536555983</v>
      </c>
      <c r="Y225" s="43">
        <f t="shared" si="58"/>
        <v>-446.82965382623479</v>
      </c>
      <c r="Z225" s="44">
        <f t="shared" si="59"/>
        <v>13962.170346173765</v>
      </c>
      <c r="AA225" s="45">
        <f t="shared" si="60"/>
        <v>354.97043252984145</v>
      </c>
      <c r="AB225" s="46">
        <f t="shared" si="68"/>
        <v>85.526999055907282</v>
      </c>
      <c r="AC225" s="38">
        <f t="shared" si="61"/>
        <v>30188.369507830903</v>
      </c>
      <c r="AD225" s="39">
        <f t="shared" si="62"/>
        <v>767.50091969061623</v>
      </c>
      <c r="AE225" s="41">
        <f t="shared" si="69"/>
        <v>85.526999055907311</v>
      </c>
      <c r="AF225" s="33"/>
      <c r="AG225" s="47">
        <v>0</v>
      </c>
      <c r="AH225" s="33"/>
      <c r="AI225" s="38">
        <v>32695.780633181046</v>
      </c>
      <c r="AJ225" s="39">
        <f t="shared" si="63"/>
        <v>53.556475370535942</v>
      </c>
      <c r="AK225" s="39">
        <v>0</v>
      </c>
      <c r="AL225" s="48">
        <f t="shared" si="64"/>
        <v>0</v>
      </c>
      <c r="AM225" s="49">
        <f t="shared" si="65"/>
        <v>32695.780633181046</v>
      </c>
      <c r="AO225" s="50">
        <v>33.880508778783806</v>
      </c>
      <c r="AQ225" s="50">
        <v>2832.717391304348</v>
      </c>
      <c r="AS225" s="51">
        <v>-16199.3</v>
      </c>
      <c r="AT225" s="52">
        <v>-16873.650000000001</v>
      </c>
      <c r="AU225" s="52">
        <v>-8642.8539239999991</v>
      </c>
      <c r="AV225" s="52">
        <v>-90.580539000000002</v>
      </c>
      <c r="AW225" s="52">
        <v>-1970</v>
      </c>
      <c r="AX225" s="53">
        <v>-3329.3130609999998</v>
      </c>
    </row>
    <row r="226" spans="1:50">
      <c r="A226" s="2">
        <v>700</v>
      </c>
      <c r="B226" s="3">
        <v>6520</v>
      </c>
      <c r="C226" s="35"/>
      <c r="D226" s="4" t="s">
        <v>361</v>
      </c>
      <c r="E226" s="21">
        <v>7477.666666666667</v>
      </c>
      <c r="F226" s="21">
        <v>14240054.333333334</v>
      </c>
      <c r="G226" s="15">
        <v>1.9400000000000002</v>
      </c>
      <c r="H226" s="21">
        <v>7340234.1924398625</v>
      </c>
      <c r="I226" s="21">
        <v>1220972.6666666667</v>
      </c>
      <c r="J226" s="36">
        <v>0</v>
      </c>
      <c r="K226" s="17">
        <v>1.65</v>
      </c>
      <c r="L226" s="21">
        <v>12111386.417525774</v>
      </c>
      <c r="M226" s="21">
        <v>1095653.5266666666</v>
      </c>
      <c r="N226" s="21">
        <f t="shared" si="54"/>
        <v>13207039.944192441</v>
      </c>
      <c r="O226" s="37">
        <f t="shared" si="55"/>
        <v>1766.1980043942995</v>
      </c>
      <c r="P226" s="37">
        <f t="shared" si="70"/>
        <v>2400.6516979319881</v>
      </c>
      <c r="Q226" s="37">
        <f t="shared" si="71"/>
        <v>73.571605823359093</v>
      </c>
      <c r="R226" s="38">
        <v>1755366.2972128156</v>
      </c>
      <c r="S226" s="39">
        <f t="shared" si="56"/>
        <v>234.74786660894426</v>
      </c>
      <c r="T226" s="40">
        <f t="shared" si="66"/>
        <v>83.35011166871621</v>
      </c>
      <c r="U226" s="38">
        <v>475689</v>
      </c>
      <c r="V226" s="39">
        <f t="shared" si="57"/>
        <v>63.61463023224713</v>
      </c>
      <c r="W226" s="41">
        <f t="shared" si="67"/>
        <v>86.000001708451961</v>
      </c>
      <c r="X226" s="42">
        <v>0</v>
      </c>
      <c r="Y226" s="43">
        <f t="shared" si="58"/>
        <v>0</v>
      </c>
      <c r="Z226" s="44">
        <f t="shared" si="59"/>
        <v>475689</v>
      </c>
      <c r="AA226" s="45">
        <f t="shared" si="60"/>
        <v>63.61463023224713</v>
      </c>
      <c r="AB226" s="46">
        <f t="shared" si="68"/>
        <v>86.000001708451961</v>
      </c>
      <c r="AC226" s="38">
        <f t="shared" si="61"/>
        <v>2231055.2972128158</v>
      </c>
      <c r="AD226" s="39">
        <f t="shared" si="62"/>
        <v>298.36249684119139</v>
      </c>
      <c r="AE226" s="41">
        <f t="shared" si="69"/>
        <v>86.000001708451961</v>
      </c>
      <c r="AF226" s="33"/>
      <c r="AG226" s="47">
        <v>0</v>
      </c>
      <c r="AH226" s="33"/>
      <c r="AI226" s="38">
        <v>0</v>
      </c>
      <c r="AJ226" s="39">
        <f t="shared" si="63"/>
        <v>73.571605823359093</v>
      </c>
      <c r="AK226" s="39">
        <v>0</v>
      </c>
      <c r="AL226" s="48">
        <f t="shared" si="64"/>
        <v>0</v>
      </c>
      <c r="AM226" s="49">
        <f t="shared" si="65"/>
        <v>0</v>
      </c>
      <c r="AO226" s="50">
        <v>133583.5079021549</v>
      </c>
      <c r="AQ226" s="50">
        <v>734023.41924398625</v>
      </c>
      <c r="AS226" s="51">
        <v>-2763366.65</v>
      </c>
      <c r="AT226" s="52">
        <v>-3320997.85</v>
      </c>
      <c r="AU226" s="52">
        <v>-1701050.118363</v>
      </c>
      <c r="AV226" s="52">
        <v>-17827.680381999999</v>
      </c>
      <c r="AW226" s="52">
        <v>-509990</v>
      </c>
      <c r="AX226" s="53">
        <v>-655261.37858799996</v>
      </c>
    </row>
    <row r="227" spans="1:50">
      <c r="A227" s="2">
        <v>701</v>
      </c>
      <c r="B227" s="3">
        <v>6521</v>
      </c>
      <c r="C227" s="35"/>
      <c r="D227" s="4" t="s">
        <v>362</v>
      </c>
      <c r="E227" s="21">
        <v>478.33333333333331</v>
      </c>
      <c r="F227" s="21">
        <v>912997</v>
      </c>
      <c r="G227" s="15">
        <v>1.8999999999999997</v>
      </c>
      <c r="H227" s="21">
        <v>480524.73684210534</v>
      </c>
      <c r="I227" s="21">
        <v>60044.333333333336</v>
      </c>
      <c r="J227" s="36">
        <v>0</v>
      </c>
      <c r="K227" s="17">
        <v>1.65</v>
      </c>
      <c r="L227" s="21">
        <v>792865.81578947371</v>
      </c>
      <c r="M227" s="21">
        <v>73936.508333333346</v>
      </c>
      <c r="N227" s="21">
        <f t="shared" si="54"/>
        <v>866802.32412280701</v>
      </c>
      <c r="O227" s="37">
        <f t="shared" si="55"/>
        <v>1812.1302943333944</v>
      </c>
      <c r="P227" s="37">
        <f t="shared" si="70"/>
        <v>2400.6516979319881</v>
      </c>
      <c r="Q227" s="37">
        <f t="shared" si="71"/>
        <v>75.484931691441616</v>
      </c>
      <c r="R227" s="38">
        <v>104158.47974689076</v>
      </c>
      <c r="S227" s="39">
        <f t="shared" si="56"/>
        <v>217.75291933147895</v>
      </c>
      <c r="T227" s="40">
        <f t="shared" si="66"/>
        <v>84.555506965608188</v>
      </c>
      <c r="U227" s="38">
        <v>16587</v>
      </c>
      <c r="V227" s="39">
        <f t="shared" si="57"/>
        <v>34.676655052264813</v>
      </c>
      <c r="W227" s="41">
        <f t="shared" si="67"/>
        <v>85.999975360675109</v>
      </c>
      <c r="X227" s="42">
        <v>0</v>
      </c>
      <c r="Y227" s="43">
        <f t="shared" si="58"/>
        <v>0</v>
      </c>
      <c r="Z227" s="44">
        <f t="shared" si="59"/>
        <v>16587</v>
      </c>
      <c r="AA227" s="45">
        <f t="shared" si="60"/>
        <v>34.676655052264813</v>
      </c>
      <c r="AB227" s="46">
        <f t="shared" si="68"/>
        <v>85.999975360675109</v>
      </c>
      <c r="AC227" s="38">
        <f t="shared" si="61"/>
        <v>120745.47974689076</v>
      </c>
      <c r="AD227" s="39">
        <f t="shared" si="62"/>
        <v>252.42957438374376</v>
      </c>
      <c r="AE227" s="41">
        <f t="shared" si="69"/>
        <v>85.999975360675109</v>
      </c>
      <c r="AF227" s="33"/>
      <c r="AG227" s="47">
        <v>0</v>
      </c>
      <c r="AH227" s="33"/>
      <c r="AI227" s="38">
        <v>51712.6104559753</v>
      </c>
      <c r="AJ227" s="39">
        <f t="shared" si="63"/>
        <v>75.484931691441616</v>
      </c>
      <c r="AK227" s="39">
        <v>0</v>
      </c>
      <c r="AL227" s="48">
        <f t="shared" si="64"/>
        <v>0</v>
      </c>
      <c r="AM227" s="49">
        <f t="shared" si="65"/>
        <v>51712.6104559753</v>
      </c>
      <c r="AO227" s="50">
        <v>4632.2925269718016</v>
      </c>
      <c r="AQ227" s="50">
        <v>48052.473684210527</v>
      </c>
      <c r="AS227" s="51">
        <v>-146139.45000000001</v>
      </c>
      <c r="AT227" s="52">
        <v>-209144.25</v>
      </c>
      <c r="AU227" s="52">
        <v>-107125.899953</v>
      </c>
      <c r="AV227" s="52">
        <v>-1122.721949</v>
      </c>
      <c r="AW227" s="52">
        <v>-20848</v>
      </c>
      <c r="AX227" s="53">
        <v>-41265.959261000004</v>
      </c>
    </row>
    <row r="228" spans="1:50">
      <c r="A228" s="2">
        <v>702</v>
      </c>
      <c r="B228" s="3">
        <v>6522</v>
      </c>
      <c r="C228" s="35"/>
      <c r="D228" s="4" t="s">
        <v>363</v>
      </c>
      <c r="E228" s="21">
        <v>210</v>
      </c>
      <c r="F228" s="21">
        <v>427596.66666666669</v>
      </c>
      <c r="G228" s="15">
        <v>1.9400000000000002</v>
      </c>
      <c r="H228" s="21">
        <v>220410.65292096219</v>
      </c>
      <c r="I228" s="21">
        <v>32901</v>
      </c>
      <c r="J228" s="36">
        <v>0</v>
      </c>
      <c r="K228" s="17">
        <v>1.65</v>
      </c>
      <c r="L228" s="21">
        <v>363677.57731958758</v>
      </c>
      <c r="M228" s="21">
        <v>32382.962500000005</v>
      </c>
      <c r="N228" s="21">
        <f t="shared" si="54"/>
        <v>396060.5398195876</v>
      </c>
      <c r="O228" s="37">
        <f t="shared" si="55"/>
        <v>1886.0025705694648</v>
      </c>
      <c r="P228" s="37">
        <f t="shared" si="70"/>
        <v>2400.6516979319881</v>
      </c>
      <c r="Q228" s="37">
        <f t="shared" si="71"/>
        <v>78.562107622448465</v>
      </c>
      <c r="R228" s="38">
        <v>39988.237196067916</v>
      </c>
      <c r="S228" s="39">
        <f t="shared" si="56"/>
        <v>190.42017712413292</v>
      </c>
      <c r="T228" s="40">
        <f t="shared" si="66"/>
        <v>86.494127802142501</v>
      </c>
      <c r="U228" s="38">
        <v>0</v>
      </c>
      <c r="V228" s="39">
        <f t="shared" si="57"/>
        <v>0</v>
      </c>
      <c r="W228" s="41">
        <f t="shared" si="67"/>
        <v>86.494127802142501</v>
      </c>
      <c r="X228" s="42">
        <v>0</v>
      </c>
      <c r="Y228" s="43">
        <f t="shared" si="58"/>
        <v>0</v>
      </c>
      <c r="Z228" s="44">
        <f t="shared" si="59"/>
        <v>0</v>
      </c>
      <c r="AA228" s="45">
        <f t="shared" si="60"/>
        <v>0</v>
      </c>
      <c r="AB228" s="46">
        <f t="shared" si="68"/>
        <v>86.494127802142501</v>
      </c>
      <c r="AC228" s="38">
        <f t="shared" si="61"/>
        <v>39988.237196067916</v>
      </c>
      <c r="AD228" s="39">
        <f t="shared" si="62"/>
        <v>190.42017712413292</v>
      </c>
      <c r="AE228" s="41">
        <f t="shared" si="69"/>
        <v>86.494127802142501</v>
      </c>
      <c r="AF228" s="33"/>
      <c r="AG228" s="47">
        <v>0</v>
      </c>
      <c r="AH228" s="33"/>
      <c r="AI228" s="38">
        <v>14420.951756148937</v>
      </c>
      <c r="AJ228" s="39">
        <f t="shared" si="63"/>
        <v>78.562107622448465</v>
      </c>
      <c r="AK228" s="39">
        <v>0</v>
      </c>
      <c r="AL228" s="48">
        <f t="shared" si="64"/>
        <v>0</v>
      </c>
      <c r="AM228" s="49">
        <f t="shared" si="65"/>
        <v>14420.951756148937</v>
      </c>
      <c r="AO228" s="50">
        <v>1431.5651352722402</v>
      </c>
      <c r="AQ228" s="50">
        <v>22041.06529209622</v>
      </c>
      <c r="AS228" s="51">
        <v>-77245.100000000006</v>
      </c>
      <c r="AT228" s="52">
        <v>-95913.3</v>
      </c>
      <c r="AU228" s="52">
        <v>-49127.801251999997</v>
      </c>
      <c r="AV228" s="52">
        <v>-514.87885600000004</v>
      </c>
      <c r="AW228" s="52">
        <v>-21462</v>
      </c>
      <c r="AX228" s="53">
        <v>-18924.516349000001</v>
      </c>
    </row>
    <row r="229" spans="1:50">
      <c r="A229" s="2">
        <v>703</v>
      </c>
      <c r="B229" s="3">
        <v>6523</v>
      </c>
      <c r="C229" s="35"/>
      <c r="D229" s="4" t="s">
        <v>364</v>
      </c>
      <c r="E229" s="21">
        <v>2236.3333333333335</v>
      </c>
      <c r="F229" s="21">
        <v>3910561</v>
      </c>
      <c r="G229" s="15">
        <v>1.95</v>
      </c>
      <c r="H229" s="21">
        <v>2005415.8974358973</v>
      </c>
      <c r="I229" s="21">
        <v>432456</v>
      </c>
      <c r="J229" s="36">
        <v>0</v>
      </c>
      <c r="K229" s="17">
        <v>1.65</v>
      </c>
      <c r="L229" s="21">
        <v>3308936.2307692305</v>
      </c>
      <c r="M229" s="21">
        <v>357062.3545833333</v>
      </c>
      <c r="N229" s="21">
        <f t="shared" si="54"/>
        <v>3665998.5853525638</v>
      </c>
      <c r="O229" s="37">
        <f t="shared" si="55"/>
        <v>1639.2898727169013</v>
      </c>
      <c r="P229" s="37">
        <f t="shared" si="70"/>
        <v>2400.6516979319881</v>
      </c>
      <c r="Q229" s="37">
        <f t="shared" si="71"/>
        <v>68.28520247768752</v>
      </c>
      <c r="R229" s="38">
        <v>629983.76652872073</v>
      </c>
      <c r="S229" s="39">
        <f t="shared" si="56"/>
        <v>281.70387532958148</v>
      </c>
      <c r="T229" s="40">
        <f t="shared" si="66"/>
        <v>80.019677560943094</v>
      </c>
      <c r="U229" s="38">
        <v>321063</v>
      </c>
      <c r="V229" s="39">
        <f t="shared" si="57"/>
        <v>143.56670144581904</v>
      </c>
      <c r="W229" s="41">
        <f t="shared" si="67"/>
        <v>85.999999553071035</v>
      </c>
      <c r="X229" s="42">
        <v>0</v>
      </c>
      <c r="Y229" s="43">
        <f t="shared" si="58"/>
        <v>0</v>
      </c>
      <c r="Z229" s="44">
        <f t="shared" si="59"/>
        <v>321063</v>
      </c>
      <c r="AA229" s="45">
        <f t="shared" si="60"/>
        <v>143.56670144581904</v>
      </c>
      <c r="AB229" s="46">
        <f t="shared" si="68"/>
        <v>85.999999553071035</v>
      </c>
      <c r="AC229" s="38">
        <f t="shared" si="61"/>
        <v>951046.76652872073</v>
      </c>
      <c r="AD229" s="39">
        <f t="shared" si="62"/>
        <v>425.27057677540051</v>
      </c>
      <c r="AE229" s="41">
        <f t="shared" si="69"/>
        <v>85.999999553071035</v>
      </c>
      <c r="AF229" s="33"/>
      <c r="AG229" s="47">
        <v>0</v>
      </c>
      <c r="AH229" s="33"/>
      <c r="AI229" s="38">
        <v>0</v>
      </c>
      <c r="AJ229" s="39">
        <f t="shared" si="63"/>
        <v>68.28520247768752</v>
      </c>
      <c r="AK229" s="39">
        <v>0</v>
      </c>
      <c r="AL229" s="48">
        <f t="shared" si="64"/>
        <v>0</v>
      </c>
      <c r="AM229" s="49">
        <f t="shared" si="65"/>
        <v>0</v>
      </c>
      <c r="AO229" s="50">
        <v>33056.410299756593</v>
      </c>
      <c r="AQ229" s="50">
        <v>200541.58974358975</v>
      </c>
      <c r="AS229" s="51">
        <v>-815796.3</v>
      </c>
      <c r="AT229" s="52">
        <v>-982667.25</v>
      </c>
      <c r="AU229" s="52">
        <v>-503332.51931200002</v>
      </c>
      <c r="AV229" s="52">
        <v>-5275.1245740000004</v>
      </c>
      <c r="AW229" s="52">
        <v>-139946</v>
      </c>
      <c r="AX229" s="53">
        <v>-193888.67907700001</v>
      </c>
    </row>
    <row r="230" spans="1:50">
      <c r="A230" s="2">
        <v>704</v>
      </c>
      <c r="B230" s="3">
        <v>6524</v>
      </c>
      <c r="C230" s="35"/>
      <c r="D230" s="4" t="s">
        <v>365</v>
      </c>
      <c r="E230" s="21">
        <v>229.66666666666666</v>
      </c>
      <c r="F230" s="21">
        <v>321741</v>
      </c>
      <c r="G230" s="15">
        <v>1.9400000000000002</v>
      </c>
      <c r="H230" s="21">
        <v>165845.87628865978</v>
      </c>
      <c r="I230" s="21">
        <v>20682</v>
      </c>
      <c r="J230" s="36">
        <v>0</v>
      </c>
      <c r="K230" s="17">
        <v>1.65</v>
      </c>
      <c r="L230" s="21">
        <v>273645.69587628864</v>
      </c>
      <c r="M230" s="21">
        <v>25322.987500000003</v>
      </c>
      <c r="N230" s="21">
        <f t="shared" si="54"/>
        <v>298968.68337628862</v>
      </c>
      <c r="O230" s="37">
        <f t="shared" si="55"/>
        <v>1301.7504356006762</v>
      </c>
      <c r="P230" s="37">
        <f t="shared" si="70"/>
        <v>2400.6516979319881</v>
      </c>
      <c r="Q230" s="37">
        <f t="shared" si="71"/>
        <v>54.224877216551363</v>
      </c>
      <c r="R230" s="38">
        <v>93380.96626870695</v>
      </c>
      <c r="S230" s="39">
        <f t="shared" si="56"/>
        <v>406.59346706258469</v>
      </c>
      <c r="T230" s="40">
        <f t="shared" si="66"/>
        <v>71.161672646427334</v>
      </c>
      <c r="U230" s="38">
        <v>81811</v>
      </c>
      <c r="V230" s="39">
        <f t="shared" si="57"/>
        <v>356.21625544267056</v>
      </c>
      <c r="W230" s="41">
        <f t="shared" si="67"/>
        <v>85.999987415268166</v>
      </c>
      <c r="X230" s="42">
        <v>0</v>
      </c>
      <c r="Y230" s="43">
        <f t="shared" si="58"/>
        <v>0</v>
      </c>
      <c r="Z230" s="44">
        <f t="shared" si="59"/>
        <v>81811</v>
      </c>
      <c r="AA230" s="45">
        <f t="shared" si="60"/>
        <v>356.21625544267056</v>
      </c>
      <c r="AB230" s="46">
        <f t="shared" si="68"/>
        <v>85.999987415268166</v>
      </c>
      <c r="AC230" s="38">
        <f t="shared" si="61"/>
        <v>175191.96626870695</v>
      </c>
      <c r="AD230" s="39">
        <f t="shared" si="62"/>
        <v>762.80972250525519</v>
      </c>
      <c r="AE230" s="41">
        <f t="shared" si="69"/>
        <v>85.999987415268166</v>
      </c>
      <c r="AF230" s="33"/>
      <c r="AG230" s="47">
        <v>0</v>
      </c>
      <c r="AH230" s="33"/>
      <c r="AI230" s="38">
        <v>136778.74301138188</v>
      </c>
      <c r="AJ230" s="39">
        <f t="shared" si="63"/>
        <v>54.224877216551363</v>
      </c>
      <c r="AK230" s="39">
        <v>0</v>
      </c>
      <c r="AL230" s="48">
        <f t="shared" si="64"/>
        <v>0</v>
      </c>
      <c r="AM230" s="49">
        <f t="shared" si="65"/>
        <v>136778.74301138188</v>
      </c>
      <c r="AO230" s="50">
        <v>2583.8501397426576</v>
      </c>
      <c r="AQ230" s="50">
        <v>16584.587628865982</v>
      </c>
      <c r="AS230" s="51">
        <v>-70467.899999999994</v>
      </c>
      <c r="AT230" s="52">
        <v>-101241.8</v>
      </c>
      <c r="AU230" s="52">
        <v>-51857.123544000002</v>
      </c>
      <c r="AV230" s="52">
        <v>-543.48323700000003</v>
      </c>
      <c r="AW230" s="52">
        <v>-21155</v>
      </c>
      <c r="AX230" s="53">
        <v>-19975.878368000002</v>
      </c>
    </row>
    <row r="231" spans="1:50">
      <c r="A231" s="2">
        <v>706</v>
      </c>
      <c r="B231" s="3">
        <v>6526</v>
      </c>
      <c r="C231" s="35"/>
      <c r="D231" s="4" t="s">
        <v>366</v>
      </c>
      <c r="E231" s="21">
        <v>590.66666666666663</v>
      </c>
      <c r="F231" s="21">
        <v>934591.33333333337</v>
      </c>
      <c r="G231" s="15">
        <v>2.04</v>
      </c>
      <c r="H231" s="21">
        <v>458133.00653594773</v>
      </c>
      <c r="I231" s="21">
        <v>85959.666666666672</v>
      </c>
      <c r="J231" s="36">
        <v>0</v>
      </c>
      <c r="K231" s="17">
        <v>1.65</v>
      </c>
      <c r="L231" s="21">
        <v>755919.46078431362</v>
      </c>
      <c r="M231" s="21">
        <v>77624.191666666666</v>
      </c>
      <c r="N231" s="21">
        <f t="shared" si="54"/>
        <v>833543.65245098027</v>
      </c>
      <c r="O231" s="37">
        <f t="shared" si="55"/>
        <v>1411.1912851878899</v>
      </c>
      <c r="P231" s="37">
        <f t="shared" si="70"/>
        <v>2400.6516979319881</v>
      </c>
      <c r="Q231" s="37">
        <f t="shared" si="71"/>
        <v>58.783674716475666</v>
      </c>
      <c r="R231" s="38">
        <v>216243.27500384644</v>
      </c>
      <c r="S231" s="39">
        <f t="shared" si="56"/>
        <v>366.10035271531569</v>
      </c>
      <c r="T231" s="40">
        <f t="shared" si="66"/>
        <v>74.033715071379646</v>
      </c>
      <c r="U231" s="38">
        <v>169680</v>
      </c>
      <c r="V231" s="39">
        <f t="shared" si="57"/>
        <v>287.26862302483073</v>
      </c>
      <c r="W231" s="41">
        <f t="shared" si="67"/>
        <v>85.999991698359509</v>
      </c>
      <c r="X231" s="42">
        <v>0</v>
      </c>
      <c r="Y231" s="43">
        <f t="shared" si="58"/>
        <v>0</v>
      </c>
      <c r="Z231" s="44">
        <f t="shared" si="59"/>
        <v>169680</v>
      </c>
      <c r="AA231" s="45">
        <f t="shared" si="60"/>
        <v>287.26862302483073</v>
      </c>
      <c r="AB231" s="46">
        <f t="shared" si="68"/>
        <v>85.999991698359509</v>
      </c>
      <c r="AC231" s="38">
        <f t="shared" si="61"/>
        <v>385923.27500384644</v>
      </c>
      <c r="AD231" s="39">
        <f t="shared" si="62"/>
        <v>653.36897574014642</v>
      </c>
      <c r="AE231" s="41">
        <f t="shared" si="69"/>
        <v>85.999991698359509</v>
      </c>
      <c r="AF231" s="33"/>
      <c r="AG231" s="47">
        <v>0</v>
      </c>
      <c r="AH231" s="33"/>
      <c r="AI231" s="38">
        <v>114351.75339811115</v>
      </c>
      <c r="AJ231" s="39">
        <f t="shared" si="63"/>
        <v>58.783674716475666</v>
      </c>
      <c r="AK231" s="39">
        <v>0</v>
      </c>
      <c r="AL231" s="48">
        <f t="shared" si="64"/>
        <v>0</v>
      </c>
      <c r="AM231" s="49">
        <f t="shared" si="65"/>
        <v>114351.75339811115</v>
      </c>
      <c r="AO231" s="50">
        <v>3574.8922856303643</v>
      </c>
      <c r="AQ231" s="50">
        <v>45813.300653594772</v>
      </c>
      <c r="AS231" s="51">
        <v>-295074.65000000002</v>
      </c>
      <c r="AT231" s="52">
        <v>-266425.8</v>
      </c>
      <c r="AU231" s="52">
        <v>-136466.11459000001</v>
      </c>
      <c r="AV231" s="52">
        <v>-1430.2190439999999</v>
      </c>
      <c r="AW231" s="52">
        <v>-44645</v>
      </c>
      <c r="AX231" s="53">
        <v>-52568.10097</v>
      </c>
    </row>
    <row r="232" spans="1:50">
      <c r="A232" s="2">
        <v>707</v>
      </c>
      <c r="B232" s="3">
        <v>6527</v>
      </c>
      <c r="C232" s="35"/>
      <c r="D232" s="4" t="s">
        <v>367</v>
      </c>
      <c r="E232" s="21">
        <v>151</v>
      </c>
      <c r="F232" s="21">
        <v>200883</v>
      </c>
      <c r="G232" s="15">
        <v>1.84</v>
      </c>
      <c r="H232" s="21">
        <v>109175.54347826086</v>
      </c>
      <c r="I232" s="21">
        <v>21025</v>
      </c>
      <c r="J232" s="36">
        <v>0</v>
      </c>
      <c r="K232" s="17">
        <v>1.65</v>
      </c>
      <c r="L232" s="21">
        <v>180139.6467391304</v>
      </c>
      <c r="M232" s="21">
        <v>19627.091666666664</v>
      </c>
      <c r="N232" s="21">
        <f t="shared" si="54"/>
        <v>199766.73840579708</v>
      </c>
      <c r="O232" s="37">
        <f t="shared" si="55"/>
        <v>1322.9585324887223</v>
      </c>
      <c r="P232" s="37">
        <f t="shared" si="70"/>
        <v>2400.6516979319881</v>
      </c>
      <c r="Q232" s="37">
        <f t="shared" si="71"/>
        <v>55.108308032704983</v>
      </c>
      <c r="R232" s="38">
        <v>60210.717153315156</v>
      </c>
      <c r="S232" s="39">
        <f t="shared" si="56"/>
        <v>398.74647121400767</v>
      </c>
      <c r="T232" s="40">
        <f t="shared" si="66"/>
        <v>71.718234060604118</v>
      </c>
      <c r="U232" s="38">
        <v>51771</v>
      </c>
      <c r="V232" s="39">
        <f t="shared" si="57"/>
        <v>342.85430463576159</v>
      </c>
      <c r="W232" s="41">
        <f t="shared" si="67"/>
        <v>85.99995201790334</v>
      </c>
      <c r="X232" s="42">
        <v>0</v>
      </c>
      <c r="Y232" s="43">
        <f t="shared" si="58"/>
        <v>0</v>
      </c>
      <c r="Z232" s="44">
        <f t="shared" si="59"/>
        <v>51771</v>
      </c>
      <c r="AA232" s="45">
        <f t="shared" si="60"/>
        <v>342.85430463576159</v>
      </c>
      <c r="AB232" s="46">
        <f t="shared" si="68"/>
        <v>85.99995201790334</v>
      </c>
      <c r="AC232" s="38">
        <f t="shared" si="61"/>
        <v>111981.71715331516</v>
      </c>
      <c r="AD232" s="39">
        <f t="shared" si="62"/>
        <v>741.60077584976921</v>
      </c>
      <c r="AE232" s="41">
        <f t="shared" si="69"/>
        <v>85.99995201790334</v>
      </c>
      <c r="AF232" s="33"/>
      <c r="AG232" s="47">
        <v>0</v>
      </c>
      <c r="AH232" s="33"/>
      <c r="AI232" s="38">
        <v>53970.70870858297</v>
      </c>
      <c r="AJ232" s="39">
        <f t="shared" si="63"/>
        <v>55.108308032704983</v>
      </c>
      <c r="AK232" s="39">
        <v>0</v>
      </c>
      <c r="AL232" s="48">
        <f t="shared" si="64"/>
        <v>0</v>
      </c>
      <c r="AM232" s="49">
        <f t="shared" si="65"/>
        <v>53970.70870858297</v>
      </c>
      <c r="AO232" s="50">
        <v>882.39524425106686</v>
      </c>
      <c r="AQ232" s="50">
        <v>10917.554347826086</v>
      </c>
      <c r="AS232" s="51">
        <v>-44440.1</v>
      </c>
      <c r="AT232" s="52">
        <v>-67938.600000000006</v>
      </c>
      <c r="AU232" s="52">
        <v>-34798.859219999998</v>
      </c>
      <c r="AV232" s="52">
        <v>-364.70585599999998</v>
      </c>
      <c r="AW232" s="52">
        <v>-10124</v>
      </c>
      <c r="AX232" s="53">
        <v>-13404.865747</v>
      </c>
    </row>
    <row r="233" spans="1:50">
      <c r="A233" s="2">
        <v>708</v>
      </c>
      <c r="B233" s="3">
        <v>6528</v>
      </c>
      <c r="C233" s="35"/>
      <c r="D233" s="4" t="s">
        <v>368</v>
      </c>
      <c r="E233" s="21">
        <v>42.666666666666664</v>
      </c>
      <c r="F233" s="21">
        <v>41526</v>
      </c>
      <c r="G233" s="15">
        <v>2.04</v>
      </c>
      <c r="H233" s="21">
        <v>20355.882352941175</v>
      </c>
      <c r="I233" s="21">
        <v>4470.666666666667</v>
      </c>
      <c r="J233" s="36">
        <v>0</v>
      </c>
      <c r="K233" s="17">
        <v>1.65</v>
      </c>
      <c r="L233" s="21">
        <v>33587.205882352937</v>
      </c>
      <c r="M233" s="21">
        <v>3667.6749999999997</v>
      </c>
      <c r="N233" s="21">
        <f t="shared" si="54"/>
        <v>37254.88088235294</v>
      </c>
      <c r="O233" s="37">
        <f t="shared" si="55"/>
        <v>873.16127068014703</v>
      </c>
      <c r="P233" s="37">
        <f t="shared" si="70"/>
        <v>2400.6516979319881</v>
      </c>
      <c r="Q233" s="37">
        <f t="shared" si="71"/>
        <v>36.371843172098686</v>
      </c>
      <c r="R233" s="38">
        <v>24113.982211549031</v>
      </c>
      <c r="S233" s="39">
        <f t="shared" si="56"/>
        <v>565.17145808318048</v>
      </c>
      <c r="T233" s="40">
        <f t="shared" si="66"/>
        <v>59.914261198422153</v>
      </c>
      <c r="U233" s="38">
        <v>26719</v>
      </c>
      <c r="V233" s="39">
        <f t="shared" si="57"/>
        <v>626.2265625</v>
      </c>
      <c r="W233" s="41">
        <f t="shared" si="67"/>
        <v>85.999951306631317</v>
      </c>
      <c r="X233" s="42">
        <v>100</v>
      </c>
      <c r="Y233" s="43">
        <f t="shared" si="58"/>
        <v>-26719</v>
      </c>
      <c r="Z233" s="44">
        <f t="shared" si="59"/>
        <v>0</v>
      </c>
      <c r="AA233" s="45">
        <f t="shared" si="60"/>
        <v>0</v>
      </c>
      <c r="AB233" s="46">
        <f t="shared" si="68"/>
        <v>59.914261198422153</v>
      </c>
      <c r="AC233" s="38">
        <f t="shared" si="61"/>
        <v>24113.982211549031</v>
      </c>
      <c r="AD233" s="39">
        <f t="shared" si="62"/>
        <v>565.17145808318048</v>
      </c>
      <c r="AE233" s="41">
        <f t="shared" si="69"/>
        <v>59.914261198422153</v>
      </c>
      <c r="AF233" s="33"/>
      <c r="AG233" s="47">
        <v>0</v>
      </c>
      <c r="AH233" s="33"/>
      <c r="AI233" s="38">
        <v>51200</v>
      </c>
      <c r="AJ233" s="39">
        <f t="shared" si="63"/>
        <v>36.371843172098686</v>
      </c>
      <c r="AK233" s="39">
        <v>0</v>
      </c>
      <c r="AL233" s="48">
        <f t="shared" si="64"/>
        <v>0</v>
      </c>
      <c r="AM233" s="49">
        <f t="shared" si="65"/>
        <v>51200</v>
      </c>
      <c r="AO233" s="50">
        <v>283.93052528136968</v>
      </c>
      <c r="AQ233" s="50">
        <v>2035.5882352941178</v>
      </c>
      <c r="AS233" s="51">
        <v>-30892.799999999999</v>
      </c>
      <c r="AT233" s="52">
        <v>-17761.7</v>
      </c>
      <c r="AU233" s="52">
        <v>-9097.7409729999999</v>
      </c>
      <c r="AV233" s="52">
        <v>-95.347936000000004</v>
      </c>
      <c r="AW233" s="52">
        <v>-1547</v>
      </c>
      <c r="AX233" s="53">
        <v>-3504.5400650000001</v>
      </c>
    </row>
    <row r="234" spans="1:50">
      <c r="A234" s="2">
        <v>709</v>
      </c>
      <c r="B234" s="3">
        <v>6529</v>
      </c>
      <c r="C234" s="35"/>
      <c r="D234" s="4" t="s">
        <v>369</v>
      </c>
      <c r="E234" s="21">
        <v>70.666666666666671</v>
      </c>
      <c r="F234" s="21">
        <v>61466.333333333336</v>
      </c>
      <c r="G234" s="15">
        <v>1.74</v>
      </c>
      <c r="H234" s="21">
        <v>35325.478927203068</v>
      </c>
      <c r="I234" s="21">
        <v>6270.666666666667</v>
      </c>
      <c r="J234" s="36">
        <v>0</v>
      </c>
      <c r="K234" s="17">
        <v>1.65</v>
      </c>
      <c r="L234" s="21">
        <v>58287.040229885053</v>
      </c>
      <c r="M234" s="21">
        <v>6517.6154166666674</v>
      </c>
      <c r="N234" s="21">
        <f t="shared" si="54"/>
        <v>64804.655646551721</v>
      </c>
      <c r="O234" s="37">
        <f t="shared" si="55"/>
        <v>917.0470138662979</v>
      </c>
      <c r="P234" s="37">
        <f t="shared" si="70"/>
        <v>2400.6516979319881</v>
      </c>
      <c r="Q234" s="37">
        <f t="shared" si="71"/>
        <v>38.199919407562405</v>
      </c>
      <c r="R234" s="38">
        <v>38791.317139370869</v>
      </c>
      <c r="S234" s="39">
        <f t="shared" si="56"/>
        <v>548.93373310430468</v>
      </c>
      <c r="T234" s="40">
        <f t="shared" si="66"/>
        <v>61.065949226764282</v>
      </c>
      <c r="U234" s="38">
        <v>42300</v>
      </c>
      <c r="V234" s="39">
        <f t="shared" si="57"/>
        <v>598.58490566037733</v>
      </c>
      <c r="W234" s="41">
        <f t="shared" si="67"/>
        <v>86.000216291662582</v>
      </c>
      <c r="X234" s="42">
        <v>68.203509000627477</v>
      </c>
      <c r="Y234" s="43">
        <f t="shared" si="58"/>
        <v>-28850.084307265421</v>
      </c>
      <c r="Z234" s="44">
        <f t="shared" si="59"/>
        <v>13449.915692734579</v>
      </c>
      <c r="AA234" s="45">
        <f t="shared" si="60"/>
        <v>190.32899565190442</v>
      </c>
      <c r="AB234" s="46">
        <f t="shared" si="68"/>
        <v>68.994171209814169</v>
      </c>
      <c r="AC234" s="38">
        <f t="shared" si="61"/>
        <v>52241.232832105452</v>
      </c>
      <c r="AD234" s="39">
        <f t="shared" si="62"/>
        <v>739.26272875620907</v>
      </c>
      <c r="AE234" s="41">
        <f t="shared" si="69"/>
        <v>68.994171209814183</v>
      </c>
      <c r="AF234" s="33"/>
      <c r="AG234" s="47">
        <v>0</v>
      </c>
      <c r="AH234" s="33"/>
      <c r="AI234" s="38">
        <v>84800.000000000015</v>
      </c>
      <c r="AJ234" s="39">
        <f t="shared" si="63"/>
        <v>38.199919407562405</v>
      </c>
      <c r="AK234" s="39">
        <v>0</v>
      </c>
      <c r="AL234" s="48">
        <f t="shared" si="64"/>
        <v>0</v>
      </c>
      <c r="AM234" s="49">
        <f t="shared" si="65"/>
        <v>84800.000000000015</v>
      </c>
      <c r="AO234" s="50">
        <v>257.04828068431817</v>
      </c>
      <c r="AQ234" s="50">
        <v>3532.5478927203062</v>
      </c>
      <c r="AS234" s="51">
        <v>-35127.5</v>
      </c>
      <c r="AT234" s="52">
        <v>-31527.05</v>
      </c>
      <c r="AU234" s="52">
        <v>-16148.490226</v>
      </c>
      <c r="AV234" s="52">
        <v>-169.24258699999999</v>
      </c>
      <c r="AW234" s="52">
        <v>-2745</v>
      </c>
      <c r="AX234" s="53">
        <v>-6220.5586149999999</v>
      </c>
    </row>
    <row r="235" spans="1:50">
      <c r="A235" s="2">
        <v>710</v>
      </c>
      <c r="B235" s="3">
        <v>6530</v>
      </c>
      <c r="C235" s="35"/>
      <c r="D235" s="4" t="s">
        <v>370</v>
      </c>
      <c r="E235" s="21">
        <v>126.33333333333333</v>
      </c>
      <c r="F235" s="21">
        <v>194815.33333333334</v>
      </c>
      <c r="G235" s="15">
        <v>2.04</v>
      </c>
      <c r="H235" s="21">
        <v>95497.712418300638</v>
      </c>
      <c r="I235" s="21">
        <v>20756.666666666668</v>
      </c>
      <c r="J235" s="36">
        <v>0</v>
      </c>
      <c r="K235" s="17">
        <v>1.65</v>
      </c>
      <c r="L235" s="21">
        <v>157571.22549019606</v>
      </c>
      <c r="M235" s="21">
        <v>16956.104166666668</v>
      </c>
      <c r="N235" s="21">
        <f t="shared" si="54"/>
        <v>174527.32965686271</v>
      </c>
      <c r="O235" s="37">
        <f t="shared" si="55"/>
        <v>1381.4828205028712</v>
      </c>
      <c r="P235" s="37">
        <f t="shared" si="70"/>
        <v>2400.6516979319881</v>
      </c>
      <c r="Q235" s="37">
        <f t="shared" si="71"/>
        <v>57.546158057536317</v>
      </c>
      <c r="R235" s="38">
        <v>47639.350560628271</v>
      </c>
      <c r="S235" s="39">
        <f t="shared" si="56"/>
        <v>377.0924846487726</v>
      </c>
      <c r="T235" s="40">
        <f t="shared" si="66"/>
        <v>73.254079576247847</v>
      </c>
      <c r="U235" s="38">
        <v>38656</v>
      </c>
      <c r="V235" s="39">
        <f t="shared" si="57"/>
        <v>305.98416886543538</v>
      </c>
      <c r="W235" s="41">
        <f t="shared" si="67"/>
        <v>85.999958919303808</v>
      </c>
      <c r="X235" s="42">
        <v>0</v>
      </c>
      <c r="Y235" s="43">
        <f t="shared" si="58"/>
        <v>0</v>
      </c>
      <c r="Z235" s="44">
        <f t="shared" si="59"/>
        <v>38656</v>
      </c>
      <c r="AA235" s="45">
        <f t="shared" si="60"/>
        <v>305.98416886543538</v>
      </c>
      <c r="AB235" s="46">
        <f t="shared" si="68"/>
        <v>85.999958919303808</v>
      </c>
      <c r="AC235" s="38">
        <f t="shared" si="61"/>
        <v>86295.350560628271</v>
      </c>
      <c r="AD235" s="39">
        <f t="shared" si="62"/>
        <v>683.07665351420792</v>
      </c>
      <c r="AE235" s="41">
        <f t="shared" si="69"/>
        <v>85.999958919303808</v>
      </c>
      <c r="AF235" s="33"/>
      <c r="AG235" s="47">
        <v>0</v>
      </c>
      <c r="AH235" s="33"/>
      <c r="AI235" s="38">
        <v>66665.052922903735</v>
      </c>
      <c r="AJ235" s="39">
        <f t="shared" si="63"/>
        <v>57.546158057536317</v>
      </c>
      <c r="AK235" s="39">
        <v>0</v>
      </c>
      <c r="AL235" s="48">
        <f t="shared" si="64"/>
        <v>0</v>
      </c>
      <c r="AM235" s="49">
        <f t="shared" si="65"/>
        <v>66665.052922903735</v>
      </c>
      <c r="AO235" s="50">
        <v>1017.9480326451553</v>
      </c>
      <c r="AQ235" s="50">
        <v>9549.7712418300653</v>
      </c>
      <c r="AS235" s="51">
        <v>-37109.75</v>
      </c>
      <c r="AT235" s="52">
        <v>-58169.65</v>
      </c>
      <c r="AU235" s="52">
        <v>-29795.101685000001</v>
      </c>
      <c r="AV235" s="52">
        <v>-312.26449100000002</v>
      </c>
      <c r="AW235" s="52">
        <v>-6687</v>
      </c>
      <c r="AX235" s="53">
        <v>-11477.368712</v>
      </c>
    </row>
    <row r="236" spans="1:50">
      <c r="A236" s="2">
        <v>711</v>
      </c>
      <c r="B236" s="3">
        <v>6531</v>
      </c>
      <c r="C236" s="35"/>
      <c r="D236" s="4" t="s">
        <v>371</v>
      </c>
      <c r="E236" s="21">
        <v>269</v>
      </c>
      <c r="F236" s="21">
        <v>467145.33333333331</v>
      </c>
      <c r="G236" s="15">
        <v>1.8</v>
      </c>
      <c r="H236" s="21">
        <v>259525.1851851852</v>
      </c>
      <c r="I236" s="21">
        <v>44958.666666666664</v>
      </c>
      <c r="J236" s="36">
        <v>0</v>
      </c>
      <c r="K236" s="17">
        <v>1.65</v>
      </c>
      <c r="L236" s="21">
        <v>428216.5555555555</v>
      </c>
      <c r="M236" s="21">
        <v>36298.337500000001</v>
      </c>
      <c r="N236" s="21">
        <f t="shared" si="54"/>
        <v>464514.89305555553</v>
      </c>
      <c r="O236" s="37">
        <f t="shared" si="55"/>
        <v>1726.8211637752993</v>
      </c>
      <c r="P236" s="37">
        <f t="shared" si="70"/>
        <v>2400.6516979319881</v>
      </c>
      <c r="Q236" s="37">
        <f t="shared" si="71"/>
        <v>71.931349527415748</v>
      </c>
      <c r="R236" s="38">
        <v>67066.353064615061</v>
      </c>
      <c r="S236" s="39">
        <f t="shared" si="56"/>
        <v>249.31729763797421</v>
      </c>
      <c r="T236" s="40">
        <f t="shared" si="66"/>
        <v>82.316750202271891</v>
      </c>
      <c r="U236" s="38">
        <v>23786</v>
      </c>
      <c r="V236" s="39">
        <f t="shared" si="57"/>
        <v>88.423791821561338</v>
      </c>
      <c r="W236" s="41">
        <f t="shared" si="67"/>
        <v>86.000074688607526</v>
      </c>
      <c r="X236" s="42">
        <v>0</v>
      </c>
      <c r="Y236" s="43">
        <f t="shared" si="58"/>
        <v>0</v>
      </c>
      <c r="Z236" s="44">
        <f t="shared" si="59"/>
        <v>23786</v>
      </c>
      <c r="AA236" s="45">
        <f t="shared" si="60"/>
        <v>88.423791821561338</v>
      </c>
      <c r="AB236" s="46">
        <f t="shared" si="68"/>
        <v>86.000074688607526</v>
      </c>
      <c r="AC236" s="38">
        <f t="shared" si="61"/>
        <v>90852.353064615061</v>
      </c>
      <c r="AD236" s="39">
        <f t="shared" si="62"/>
        <v>337.74108945953554</v>
      </c>
      <c r="AE236" s="41">
        <f t="shared" si="69"/>
        <v>86.000074688607526</v>
      </c>
      <c r="AF236" s="33"/>
      <c r="AG236" s="47">
        <v>0</v>
      </c>
      <c r="AH236" s="33"/>
      <c r="AI236" s="38">
        <v>109415.04149786939</v>
      </c>
      <c r="AJ236" s="39">
        <f t="shared" si="63"/>
        <v>71.931349527415748</v>
      </c>
      <c r="AK236" s="39">
        <v>0</v>
      </c>
      <c r="AL236" s="48">
        <f t="shared" si="64"/>
        <v>0</v>
      </c>
      <c r="AM236" s="49">
        <f t="shared" si="65"/>
        <v>109415.04149786939</v>
      </c>
      <c r="AO236" s="50">
        <v>1556.8199157698862</v>
      </c>
      <c r="AQ236" s="50">
        <v>25952.518518518522</v>
      </c>
      <c r="AS236" s="51">
        <v>-89663.95</v>
      </c>
      <c r="AT236" s="52">
        <v>-119003.55</v>
      </c>
      <c r="AU236" s="52">
        <v>-60954.864517000002</v>
      </c>
      <c r="AV236" s="52">
        <v>-638.83117300000004</v>
      </c>
      <c r="AW236" s="52">
        <v>-25894</v>
      </c>
      <c r="AX236" s="53">
        <v>-23480.418432999999</v>
      </c>
    </row>
    <row r="237" spans="1:50">
      <c r="A237" s="2">
        <v>712</v>
      </c>
      <c r="B237" s="3">
        <v>6532</v>
      </c>
      <c r="C237" s="35"/>
      <c r="D237" s="4" t="s">
        <v>372</v>
      </c>
      <c r="E237" s="21">
        <v>131</v>
      </c>
      <c r="F237" s="21">
        <v>172702.33333333334</v>
      </c>
      <c r="G237" s="15">
        <v>1.74</v>
      </c>
      <c r="H237" s="21">
        <v>99254.214559386965</v>
      </c>
      <c r="I237" s="21">
        <v>15511</v>
      </c>
      <c r="J237" s="36">
        <v>0</v>
      </c>
      <c r="K237" s="17">
        <v>1.65</v>
      </c>
      <c r="L237" s="21">
        <v>163769.4540229885</v>
      </c>
      <c r="M237" s="21">
        <v>14734.425000000003</v>
      </c>
      <c r="N237" s="21">
        <f t="shared" si="54"/>
        <v>178503.87902298849</v>
      </c>
      <c r="O237" s="37">
        <f t="shared" si="55"/>
        <v>1362.6250307098358</v>
      </c>
      <c r="P237" s="37">
        <f t="shared" si="70"/>
        <v>2400.6516979319881</v>
      </c>
      <c r="Q237" s="37">
        <f t="shared" si="71"/>
        <v>56.760630119048599</v>
      </c>
      <c r="R237" s="38">
        <v>50313.152560257651</v>
      </c>
      <c r="S237" s="39">
        <f t="shared" si="56"/>
        <v>384.0698668721958</v>
      </c>
      <c r="T237" s="40">
        <f t="shared" si="66"/>
        <v>72.759196975000592</v>
      </c>
      <c r="U237" s="38">
        <v>41640</v>
      </c>
      <c r="V237" s="39">
        <f t="shared" si="57"/>
        <v>317.86259541984731</v>
      </c>
      <c r="W237" s="41">
        <f t="shared" si="67"/>
        <v>85.99987639941132</v>
      </c>
      <c r="X237" s="42">
        <v>9.2180188190314887</v>
      </c>
      <c r="Y237" s="43">
        <f t="shared" si="58"/>
        <v>-3838.3830362447115</v>
      </c>
      <c r="Z237" s="44">
        <f t="shared" si="59"/>
        <v>37801.616963755288</v>
      </c>
      <c r="AA237" s="45">
        <f t="shared" si="60"/>
        <v>288.5619615553839</v>
      </c>
      <c r="AB237" s="46">
        <f t="shared" si="68"/>
        <v>84.779348078301496</v>
      </c>
      <c r="AC237" s="38">
        <f t="shared" si="61"/>
        <v>88114.76952401294</v>
      </c>
      <c r="AD237" s="39">
        <f t="shared" si="62"/>
        <v>672.63182842757965</v>
      </c>
      <c r="AE237" s="41">
        <f t="shared" si="69"/>
        <v>84.779348078301496</v>
      </c>
      <c r="AF237" s="33"/>
      <c r="AG237" s="47">
        <v>0</v>
      </c>
      <c r="AH237" s="33"/>
      <c r="AI237" s="38">
        <v>144348.02480830887</v>
      </c>
      <c r="AJ237" s="39">
        <f t="shared" si="63"/>
        <v>56.760630119048599</v>
      </c>
      <c r="AK237" s="39">
        <v>0</v>
      </c>
      <c r="AL237" s="48">
        <f t="shared" si="64"/>
        <v>0</v>
      </c>
      <c r="AM237" s="49">
        <f t="shared" si="65"/>
        <v>144348.02480830887</v>
      </c>
      <c r="AO237" s="50">
        <v>819.05595715296192</v>
      </c>
      <c r="AQ237" s="50">
        <v>9925.4214559386983</v>
      </c>
      <c r="AS237" s="51">
        <v>-54660.9</v>
      </c>
      <c r="AT237" s="52">
        <v>-59501.75</v>
      </c>
      <c r="AU237" s="52">
        <v>-30477.432258000001</v>
      </c>
      <c r="AV237" s="52">
        <v>-319.41558600000002</v>
      </c>
      <c r="AW237" s="52">
        <v>-7023</v>
      </c>
      <c r="AX237" s="53">
        <v>-11740.209217</v>
      </c>
    </row>
    <row r="238" spans="1:50">
      <c r="A238" s="2">
        <v>713</v>
      </c>
      <c r="B238" s="3">
        <v>6533</v>
      </c>
      <c r="C238" s="35"/>
      <c r="D238" s="4" t="s">
        <v>373</v>
      </c>
      <c r="E238" s="21">
        <v>3517.3333333333335</v>
      </c>
      <c r="F238" s="21">
        <v>6206705</v>
      </c>
      <c r="G238" s="15">
        <v>1.8999999999999997</v>
      </c>
      <c r="H238" s="21">
        <v>3266686.8421052634</v>
      </c>
      <c r="I238" s="21">
        <v>551966.33333333337</v>
      </c>
      <c r="J238" s="36">
        <v>0</v>
      </c>
      <c r="K238" s="17">
        <v>1.65</v>
      </c>
      <c r="L238" s="21">
        <v>5390033.2894736836</v>
      </c>
      <c r="M238" s="21">
        <v>456927.99333333335</v>
      </c>
      <c r="N238" s="21">
        <f t="shared" si="54"/>
        <v>5846961.2828070167</v>
      </c>
      <c r="O238" s="37">
        <f t="shared" si="55"/>
        <v>1662.3278855592353</v>
      </c>
      <c r="P238" s="37">
        <f t="shared" si="70"/>
        <v>2400.6516979319881</v>
      </c>
      <c r="Q238" s="37">
        <f t="shared" si="71"/>
        <v>69.244859093521441</v>
      </c>
      <c r="R238" s="38">
        <v>960864.45373939665</v>
      </c>
      <c r="S238" s="39">
        <f t="shared" si="56"/>
        <v>273.17981057791792</v>
      </c>
      <c r="T238" s="40">
        <f t="shared" si="66"/>
        <v>80.624261228918471</v>
      </c>
      <c r="U238" s="38">
        <v>453922</v>
      </c>
      <c r="V238" s="39">
        <f t="shared" si="57"/>
        <v>129.05288097043214</v>
      </c>
      <c r="W238" s="41">
        <f t="shared" si="67"/>
        <v>86.000004868931029</v>
      </c>
      <c r="X238" s="42">
        <v>0</v>
      </c>
      <c r="Y238" s="43">
        <f t="shared" si="58"/>
        <v>0</v>
      </c>
      <c r="Z238" s="44">
        <f t="shared" si="59"/>
        <v>453922</v>
      </c>
      <c r="AA238" s="45">
        <f t="shared" si="60"/>
        <v>129.05288097043214</v>
      </c>
      <c r="AB238" s="46">
        <f t="shared" si="68"/>
        <v>86.000004868931029</v>
      </c>
      <c r="AC238" s="38">
        <f t="shared" si="61"/>
        <v>1414786.4537393968</v>
      </c>
      <c r="AD238" s="39">
        <f t="shared" si="62"/>
        <v>402.23269154835009</v>
      </c>
      <c r="AE238" s="41">
        <f t="shared" si="69"/>
        <v>86.000004868931029</v>
      </c>
      <c r="AF238" s="33"/>
      <c r="AG238" s="47">
        <v>0</v>
      </c>
      <c r="AH238" s="33"/>
      <c r="AI238" s="38">
        <v>0</v>
      </c>
      <c r="AJ238" s="39">
        <f t="shared" si="63"/>
        <v>69.244859093521441</v>
      </c>
      <c r="AK238" s="39">
        <v>0</v>
      </c>
      <c r="AL238" s="48">
        <f t="shared" si="64"/>
        <v>0</v>
      </c>
      <c r="AM238" s="49">
        <f t="shared" si="65"/>
        <v>0</v>
      </c>
      <c r="AO238" s="50">
        <v>57676.774687255012</v>
      </c>
      <c r="AQ238" s="50">
        <v>326668.68421052635</v>
      </c>
      <c r="AS238" s="51">
        <v>-1296504.8999999999</v>
      </c>
      <c r="AT238" s="52">
        <v>-1572800.45</v>
      </c>
      <c r="AU238" s="52">
        <v>-805604.96312900004</v>
      </c>
      <c r="AV238" s="52">
        <v>-8443.0597560000006</v>
      </c>
      <c r="AW238" s="52">
        <v>-206492</v>
      </c>
      <c r="AX238" s="53">
        <v>-310327.02272499999</v>
      </c>
    </row>
    <row r="239" spans="1:50">
      <c r="A239" s="2">
        <v>715</v>
      </c>
      <c r="B239" s="3">
        <v>6535</v>
      </c>
      <c r="C239" s="35"/>
      <c r="D239" s="4" t="s">
        <v>374</v>
      </c>
      <c r="E239" s="21">
        <v>47</v>
      </c>
      <c r="F239" s="21">
        <v>43662</v>
      </c>
      <c r="G239" s="15">
        <v>2</v>
      </c>
      <c r="H239" s="21">
        <v>21831</v>
      </c>
      <c r="I239" s="21">
        <v>3692.6666666666665</v>
      </c>
      <c r="J239" s="36">
        <v>0</v>
      </c>
      <c r="K239" s="17">
        <v>1.65</v>
      </c>
      <c r="L239" s="21">
        <v>36021.15</v>
      </c>
      <c r="M239" s="21">
        <v>3739.8583333333331</v>
      </c>
      <c r="N239" s="21">
        <f t="shared" si="54"/>
        <v>39761.008333333331</v>
      </c>
      <c r="O239" s="37">
        <f t="shared" si="55"/>
        <v>845.97890070921983</v>
      </c>
      <c r="P239" s="37">
        <f t="shared" si="70"/>
        <v>2400.6516979319881</v>
      </c>
      <c r="Q239" s="37">
        <f t="shared" si="71"/>
        <v>35.239551886597212</v>
      </c>
      <c r="R239" s="38">
        <v>27035.759943703906</v>
      </c>
      <c r="S239" s="39">
        <f t="shared" si="56"/>
        <v>575.22893497242353</v>
      </c>
      <c r="T239" s="40">
        <f t="shared" si="66"/>
        <v>59.20091768855621</v>
      </c>
      <c r="U239" s="38">
        <v>30238</v>
      </c>
      <c r="V239" s="39">
        <f t="shared" si="57"/>
        <v>643.36170212765956</v>
      </c>
      <c r="W239" s="41">
        <f t="shared" si="67"/>
        <v>86.000378130146942</v>
      </c>
      <c r="X239" s="42">
        <v>61.156856329048232</v>
      </c>
      <c r="Y239" s="43">
        <f t="shared" si="58"/>
        <v>-18492.610216777604</v>
      </c>
      <c r="Z239" s="44">
        <f t="shared" si="59"/>
        <v>11745.389783222396</v>
      </c>
      <c r="AA239" s="45">
        <f t="shared" si="60"/>
        <v>249.90191028132756</v>
      </c>
      <c r="AB239" s="46">
        <f t="shared" si="68"/>
        <v>69.610670610923179</v>
      </c>
      <c r="AC239" s="38">
        <f t="shared" si="61"/>
        <v>38781.149726926305</v>
      </c>
      <c r="AD239" s="39">
        <f t="shared" si="62"/>
        <v>825.13084525375109</v>
      </c>
      <c r="AE239" s="41">
        <f t="shared" si="69"/>
        <v>69.610670610923179</v>
      </c>
      <c r="AF239" s="33"/>
      <c r="AG239" s="47">
        <v>0</v>
      </c>
      <c r="AH239" s="33"/>
      <c r="AI239" s="38">
        <v>22346.59334014378</v>
      </c>
      <c r="AJ239" s="39">
        <f t="shared" si="63"/>
        <v>35.239551886597212</v>
      </c>
      <c r="AK239" s="39">
        <v>0</v>
      </c>
      <c r="AL239" s="48">
        <f t="shared" si="64"/>
        <v>0</v>
      </c>
      <c r="AM239" s="49">
        <f t="shared" si="65"/>
        <v>22346.59334014378</v>
      </c>
      <c r="AO239" s="50">
        <v>94.641415110838139</v>
      </c>
      <c r="AQ239" s="50">
        <v>2183.1</v>
      </c>
      <c r="AS239" s="51">
        <v>-9203.2999999999993</v>
      </c>
      <c r="AT239" s="52">
        <v>-20870</v>
      </c>
      <c r="AU239" s="52">
        <v>-10689.845643000001</v>
      </c>
      <c r="AV239" s="52">
        <v>-112.03382499999999</v>
      </c>
      <c r="AW239" s="52">
        <v>-1817</v>
      </c>
      <c r="AX239" s="53">
        <v>-4117.8345760000002</v>
      </c>
    </row>
    <row r="240" spans="1:50">
      <c r="A240" s="2">
        <v>721</v>
      </c>
      <c r="B240" s="3">
        <v>6601</v>
      </c>
      <c r="C240" s="35"/>
      <c r="D240" s="4" t="s">
        <v>375</v>
      </c>
      <c r="E240" s="21">
        <v>432</v>
      </c>
      <c r="F240" s="21">
        <v>824777.66666666663</v>
      </c>
      <c r="G240" s="15">
        <v>2</v>
      </c>
      <c r="H240" s="21">
        <v>412388.83333333331</v>
      </c>
      <c r="I240" s="21">
        <v>52240.666666666664</v>
      </c>
      <c r="J240" s="36">
        <v>0</v>
      </c>
      <c r="K240" s="17">
        <v>1.65</v>
      </c>
      <c r="L240" s="21">
        <v>680441.57499999984</v>
      </c>
      <c r="M240" s="21">
        <v>54091.283333333333</v>
      </c>
      <c r="N240" s="21">
        <f t="shared" si="54"/>
        <v>734532.85833333316</v>
      </c>
      <c r="O240" s="37">
        <f t="shared" si="55"/>
        <v>1700.3075424382712</v>
      </c>
      <c r="P240" s="37">
        <f t="shared" si="70"/>
        <v>2400.6516979319881</v>
      </c>
      <c r="Q240" s="37">
        <f t="shared" si="71"/>
        <v>70.826915204024814</v>
      </c>
      <c r="R240" s="38">
        <v>111943.00981411546</v>
      </c>
      <c r="S240" s="39">
        <f t="shared" si="56"/>
        <v>259.12733753267469</v>
      </c>
      <c r="T240" s="40">
        <f t="shared" si="66"/>
        <v>81.620956578535612</v>
      </c>
      <c r="U240" s="38">
        <v>45414</v>
      </c>
      <c r="V240" s="39">
        <f t="shared" si="57"/>
        <v>105.125</v>
      </c>
      <c r="W240" s="41">
        <f t="shared" si="67"/>
        <v>85.999975829456474</v>
      </c>
      <c r="X240" s="42">
        <v>0</v>
      </c>
      <c r="Y240" s="43">
        <f t="shared" si="58"/>
        <v>0</v>
      </c>
      <c r="Z240" s="44">
        <f t="shared" si="59"/>
        <v>45414</v>
      </c>
      <c r="AA240" s="45">
        <f t="shared" si="60"/>
        <v>105.125</v>
      </c>
      <c r="AB240" s="46">
        <f t="shared" si="68"/>
        <v>85.999975829456474</v>
      </c>
      <c r="AC240" s="38">
        <f t="shared" si="61"/>
        <v>157357.00981411547</v>
      </c>
      <c r="AD240" s="39">
        <f t="shared" si="62"/>
        <v>364.25233753267469</v>
      </c>
      <c r="AE240" s="41">
        <f t="shared" si="69"/>
        <v>85.999975829456474</v>
      </c>
      <c r="AF240" s="33"/>
      <c r="AG240" s="47">
        <v>0</v>
      </c>
      <c r="AH240" s="33"/>
      <c r="AI240" s="38">
        <v>120746.98577314483</v>
      </c>
      <c r="AJ240" s="39">
        <f t="shared" si="63"/>
        <v>70.826915204024814</v>
      </c>
      <c r="AK240" s="39">
        <v>0</v>
      </c>
      <c r="AL240" s="48">
        <f t="shared" si="64"/>
        <v>0</v>
      </c>
      <c r="AM240" s="49">
        <f t="shared" si="65"/>
        <v>120746.98577314483</v>
      </c>
      <c r="AO240" s="50">
        <v>4746.1252810800934</v>
      </c>
      <c r="AQ240" s="50">
        <v>41238.883333333339</v>
      </c>
      <c r="AS240" s="51">
        <v>-189882.35</v>
      </c>
      <c r="AT240" s="52">
        <v>-196711.05</v>
      </c>
      <c r="AU240" s="52">
        <v>-100757.481272</v>
      </c>
      <c r="AV240" s="52">
        <v>-1055.978394</v>
      </c>
      <c r="AW240" s="52">
        <v>-28334</v>
      </c>
      <c r="AX240" s="53">
        <v>-38812.781216000003</v>
      </c>
    </row>
    <row r="241" spans="1:50">
      <c r="A241" s="2">
        <v>722</v>
      </c>
      <c r="B241" s="3">
        <v>6602</v>
      </c>
      <c r="C241" s="35"/>
      <c r="D241" s="4" t="s">
        <v>376</v>
      </c>
      <c r="E241" s="21">
        <v>676.33333333333337</v>
      </c>
      <c r="F241" s="21">
        <v>1261417</v>
      </c>
      <c r="G241" s="15">
        <v>2</v>
      </c>
      <c r="H241" s="21">
        <v>630708.5</v>
      </c>
      <c r="I241" s="21">
        <v>104865.66666666667</v>
      </c>
      <c r="J241" s="36">
        <v>0</v>
      </c>
      <c r="K241" s="17">
        <v>1.65</v>
      </c>
      <c r="L241" s="21">
        <v>1040669.0249999999</v>
      </c>
      <c r="M241" s="21">
        <v>102284.13333333335</v>
      </c>
      <c r="N241" s="21">
        <f t="shared" si="54"/>
        <v>1142953.1583333332</v>
      </c>
      <c r="O241" s="37">
        <f t="shared" si="55"/>
        <v>1689.9258132084767</v>
      </c>
      <c r="P241" s="37">
        <f t="shared" si="70"/>
        <v>2400.6516979319881</v>
      </c>
      <c r="Q241" s="37">
        <f t="shared" si="71"/>
        <v>70.394460581859605</v>
      </c>
      <c r="R241" s="38">
        <v>177854.41447949343</v>
      </c>
      <c r="S241" s="39">
        <f t="shared" si="56"/>
        <v>262.9685773476985</v>
      </c>
      <c r="T241" s="40">
        <f t="shared" si="66"/>
        <v>81.348510166571515</v>
      </c>
      <c r="U241" s="38">
        <v>75523</v>
      </c>
      <c r="V241" s="39">
        <f t="shared" si="57"/>
        <v>111.66535239034006</v>
      </c>
      <c r="W241" s="41">
        <f t="shared" si="67"/>
        <v>85.999970121655082</v>
      </c>
      <c r="X241" s="42">
        <v>0</v>
      </c>
      <c r="Y241" s="43">
        <f t="shared" si="58"/>
        <v>0</v>
      </c>
      <c r="Z241" s="44">
        <f t="shared" si="59"/>
        <v>75523</v>
      </c>
      <c r="AA241" s="45">
        <f t="shared" si="60"/>
        <v>111.66535239034006</v>
      </c>
      <c r="AB241" s="46">
        <f t="shared" si="68"/>
        <v>85.999970121655082</v>
      </c>
      <c r="AC241" s="38">
        <f t="shared" si="61"/>
        <v>253377.41447949343</v>
      </c>
      <c r="AD241" s="39">
        <f t="shared" si="62"/>
        <v>374.63392973803855</v>
      </c>
      <c r="AE241" s="41">
        <f t="shared" si="69"/>
        <v>85.999970121655082</v>
      </c>
      <c r="AF241" s="33"/>
      <c r="AG241" s="47">
        <v>0</v>
      </c>
      <c r="AH241" s="33"/>
      <c r="AI241" s="38">
        <v>65891.902030156605</v>
      </c>
      <c r="AJ241" s="39">
        <f t="shared" si="63"/>
        <v>70.394460581859605</v>
      </c>
      <c r="AK241" s="39">
        <v>0</v>
      </c>
      <c r="AL241" s="48">
        <f t="shared" si="64"/>
        <v>0</v>
      </c>
      <c r="AM241" s="49">
        <f t="shared" si="65"/>
        <v>65891.902030156605</v>
      </c>
      <c r="AO241" s="50">
        <v>6406.048658338972</v>
      </c>
      <c r="AQ241" s="50">
        <v>63070.85</v>
      </c>
      <c r="AS241" s="51">
        <v>-249178.5</v>
      </c>
      <c r="AT241" s="52">
        <v>-302837.34999999998</v>
      </c>
      <c r="AU241" s="52">
        <v>-155116.483584</v>
      </c>
      <c r="AV241" s="52">
        <v>-1625.682313</v>
      </c>
      <c r="AW241" s="52">
        <v>-31972</v>
      </c>
      <c r="AX241" s="53">
        <v>-59752.408102000001</v>
      </c>
    </row>
    <row r="242" spans="1:50">
      <c r="A242" s="2">
        <v>723</v>
      </c>
      <c r="B242" s="3">
        <v>6603</v>
      </c>
      <c r="C242" s="35"/>
      <c r="D242" s="4" t="s">
        <v>377</v>
      </c>
      <c r="E242" s="21">
        <v>3522</v>
      </c>
      <c r="F242" s="21">
        <v>8588177.666666666</v>
      </c>
      <c r="G242" s="15">
        <v>1.64</v>
      </c>
      <c r="H242" s="21">
        <v>5236693.6991869919</v>
      </c>
      <c r="I242" s="21">
        <v>658400.66666666663</v>
      </c>
      <c r="J242" s="36">
        <v>0</v>
      </c>
      <c r="K242" s="17">
        <v>1.65</v>
      </c>
      <c r="L242" s="21">
        <v>8640544.6036585364</v>
      </c>
      <c r="M242" s="21">
        <v>678919.63750000007</v>
      </c>
      <c r="N242" s="21">
        <f t="shared" si="54"/>
        <v>9319464.2411585357</v>
      </c>
      <c r="O242" s="37">
        <f t="shared" si="55"/>
        <v>2646.0716187275798</v>
      </c>
      <c r="P242" s="37">
        <f t="shared" si="70"/>
        <v>2400.6516979319881</v>
      </c>
      <c r="Q242" s="37">
        <f t="shared" si="71"/>
        <v>110.22305405682157</v>
      </c>
      <c r="R242" s="38">
        <v>-319816.51558557013</v>
      </c>
      <c r="S242" s="39">
        <f t="shared" si="56"/>
        <v>-90.805370694369714</v>
      </c>
      <c r="T242" s="40">
        <f t="shared" si="66"/>
        <v>106.44052405579754</v>
      </c>
      <c r="U242" s="38">
        <v>0</v>
      </c>
      <c r="V242" s="39">
        <f t="shared" si="57"/>
        <v>0</v>
      </c>
      <c r="W242" s="41">
        <f t="shared" si="67"/>
        <v>106.44052405579754</v>
      </c>
      <c r="X242" s="42">
        <v>0</v>
      </c>
      <c r="Y242" s="43">
        <f t="shared" si="58"/>
        <v>0</v>
      </c>
      <c r="Z242" s="44">
        <f t="shared" si="59"/>
        <v>0</v>
      </c>
      <c r="AA242" s="45">
        <f t="shared" si="60"/>
        <v>0</v>
      </c>
      <c r="AB242" s="46">
        <f t="shared" si="68"/>
        <v>106.44052405579754</v>
      </c>
      <c r="AC242" s="38">
        <f t="shared" si="61"/>
        <v>-319816.51558557013</v>
      </c>
      <c r="AD242" s="39">
        <f t="shared" si="62"/>
        <v>-90.805370694369714</v>
      </c>
      <c r="AE242" s="41">
        <f t="shared" si="69"/>
        <v>106.44052405579754</v>
      </c>
      <c r="AF242" s="33"/>
      <c r="AG242" s="47">
        <v>0</v>
      </c>
      <c r="AH242" s="33"/>
      <c r="AI242" s="38">
        <v>0</v>
      </c>
      <c r="AJ242" s="39">
        <f t="shared" si="63"/>
        <v>110.22305405682157</v>
      </c>
      <c r="AK242" s="39">
        <v>0</v>
      </c>
      <c r="AL242" s="48">
        <f t="shared" si="64"/>
        <v>0</v>
      </c>
      <c r="AM242" s="49">
        <f t="shared" si="65"/>
        <v>0</v>
      </c>
      <c r="AO242" s="50">
        <v>43711.63350816923</v>
      </c>
      <c r="AQ242" s="50">
        <v>523669.3699186992</v>
      </c>
      <c r="AS242" s="51">
        <v>-1369643.2</v>
      </c>
      <c r="AT242" s="52">
        <v>-1580349.15</v>
      </c>
      <c r="AU242" s="52">
        <v>-809471.503042</v>
      </c>
      <c r="AV242" s="52">
        <v>-8483.5826290000005</v>
      </c>
      <c r="AW242" s="52">
        <v>-199404</v>
      </c>
      <c r="AX242" s="53">
        <v>-311816.45225199999</v>
      </c>
    </row>
    <row r="243" spans="1:50">
      <c r="A243" s="2">
        <v>724</v>
      </c>
      <c r="B243" s="3">
        <v>6604</v>
      </c>
      <c r="C243" s="35"/>
      <c r="D243" s="4" t="s">
        <v>378</v>
      </c>
      <c r="E243" s="21">
        <v>746.33333333333337</v>
      </c>
      <c r="F243" s="21">
        <v>1248094.3333333333</v>
      </c>
      <c r="G243" s="15">
        <v>1.64</v>
      </c>
      <c r="H243" s="21">
        <v>761033.13008130074</v>
      </c>
      <c r="I243" s="21">
        <v>150724.66666666666</v>
      </c>
      <c r="J243" s="36">
        <v>0</v>
      </c>
      <c r="K243" s="17">
        <v>1.65</v>
      </c>
      <c r="L243" s="21">
        <v>1255704.6646341465</v>
      </c>
      <c r="M243" s="21">
        <v>122882.10416666667</v>
      </c>
      <c r="N243" s="21">
        <f t="shared" si="54"/>
        <v>1378586.7688008132</v>
      </c>
      <c r="O243" s="37">
        <f t="shared" si="55"/>
        <v>1847.1461841904597</v>
      </c>
      <c r="P243" s="37">
        <f t="shared" si="70"/>
        <v>2400.6516979319881</v>
      </c>
      <c r="Q243" s="37">
        <f t="shared" si="71"/>
        <v>76.943531032913313</v>
      </c>
      <c r="R243" s="38">
        <v>152846.85758296429</v>
      </c>
      <c r="S243" s="39">
        <f t="shared" si="56"/>
        <v>204.79704008436482</v>
      </c>
      <c r="T243" s="40">
        <f t="shared" si="66"/>
        <v>85.47442455073535</v>
      </c>
      <c r="U243" s="38">
        <v>9417</v>
      </c>
      <c r="V243" s="39">
        <f t="shared" si="57"/>
        <v>12.617686467172845</v>
      </c>
      <c r="W243" s="41">
        <f t="shared" si="67"/>
        <v>86.000018766591083</v>
      </c>
      <c r="X243" s="42">
        <v>0</v>
      </c>
      <c r="Y243" s="43">
        <f t="shared" si="58"/>
        <v>0</v>
      </c>
      <c r="Z243" s="44">
        <f t="shared" si="59"/>
        <v>9417</v>
      </c>
      <c r="AA243" s="45">
        <f t="shared" si="60"/>
        <v>12.617686467172845</v>
      </c>
      <c r="AB243" s="46">
        <f t="shared" si="68"/>
        <v>86.000018766591083</v>
      </c>
      <c r="AC243" s="38">
        <f t="shared" si="61"/>
        <v>162263.85758296429</v>
      </c>
      <c r="AD243" s="39">
        <f t="shared" si="62"/>
        <v>217.41472655153768</v>
      </c>
      <c r="AE243" s="41">
        <f t="shared" si="69"/>
        <v>86.000018766591083</v>
      </c>
      <c r="AF243" s="33"/>
      <c r="AG243" s="47">
        <v>0</v>
      </c>
      <c r="AH243" s="33"/>
      <c r="AI243" s="38">
        <v>314763.40882619692</v>
      </c>
      <c r="AJ243" s="39">
        <f t="shared" si="63"/>
        <v>76.943531032913313</v>
      </c>
      <c r="AK243" s="39">
        <v>0</v>
      </c>
      <c r="AL243" s="48">
        <f t="shared" si="64"/>
        <v>0</v>
      </c>
      <c r="AM243" s="49">
        <f t="shared" si="65"/>
        <v>314763.40882619692</v>
      </c>
      <c r="AO243" s="50">
        <v>5983.9066174929903</v>
      </c>
      <c r="AQ243" s="50">
        <v>76103.313008130077</v>
      </c>
      <c r="AS243" s="51">
        <v>-284218.25</v>
      </c>
      <c r="AT243" s="52">
        <v>-329479.95</v>
      </c>
      <c r="AU243" s="52">
        <v>-168763.09504300001</v>
      </c>
      <c r="AV243" s="52">
        <v>-1768.7042180000001</v>
      </c>
      <c r="AW243" s="52">
        <v>-40719</v>
      </c>
      <c r="AX243" s="53">
        <v>-65009.218199000003</v>
      </c>
    </row>
    <row r="244" spans="1:50">
      <c r="A244" s="2">
        <v>725</v>
      </c>
      <c r="B244" s="3">
        <v>6605</v>
      </c>
      <c r="C244" s="35"/>
      <c r="D244" s="4" t="s">
        <v>379</v>
      </c>
      <c r="E244" s="21">
        <v>895</v>
      </c>
      <c r="F244" s="21">
        <v>2031464.6666666667</v>
      </c>
      <c r="G244" s="15">
        <v>1.91</v>
      </c>
      <c r="H244" s="21">
        <v>1063594.0663176265</v>
      </c>
      <c r="I244" s="21">
        <v>178226.33333333334</v>
      </c>
      <c r="J244" s="36">
        <v>0</v>
      </c>
      <c r="K244" s="17">
        <v>1.65</v>
      </c>
      <c r="L244" s="21">
        <v>1754930.2094240838</v>
      </c>
      <c r="M244" s="21">
        <v>167118.82500000004</v>
      </c>
      <c r="N244" s="21">
        <f t="shared" si="54"/>
        <v>1922049.0344240838</v>
      </c>
      <c r="O244" s="37">
        <f t="shared" si="55"/>
        <v>2147.5408205855683</v>
      </c>
      <c r="P244" s="37">
        <f t="shared" si="70"/>
        <v>2400.6516979319881</v>
      </c>
      <c r="Q244" s="37">
        <f t="shared" si="71"/>
        <v>89.456576413627232</v>
      </c>
      <c r="R244" s="38">
        <v>83817.66703326632</v>
      </c>
      <c r="S244" s="39">
        <f t="shared" si="56"/>
        <v>93.65102461817466</v>
      </c>
      <c r="T244" s="40">
        <f t="shared" si="66"/>
        <v>93.357643140585125</v>
      </c>
      <c r="U244" s="38">
        <v>0</v>
      </c>
      <c r="V244" s="39">
        <f t="shared" si="57"/>
        <v>0</v>
      </c>
      <c r="W244" s="41">
        <f t="shared" si="67"/>
        <v>93.357643140585125</v>
      </c>
      <c r="X244" s="42">
        <v>0</v>
      </c>
      <c r="Y244" s="43">
        <f t="shared" si="58"/>
        <v>0</v>
      </c>
      <c r="Z244" s="44">
        <f t="shared" si="59"/>
        <v>0</v>
      </c>
      <c r="AA244" s="45">
        <f t="shared" si="60"/>
        <v>0</v>
      </c>
      <c r="AB244" s="46">
        <f t="shared" si="68"/>
        <v>93.357643140585125</v>
      </c>
      <c r="AC244" s="38">
        <f t="shared" si="61"/>
        <v>83817.66703326632</v>
      </c>
      <c r="AD244" s="39">
        <f t="shared" si="62"/>
        <v>93.65102461817466</v>
      </c>
      <c r="AE244" s="41">
        <f t="shared" si="69"/>
        <v>93.357643140585125</v>
      </c>
      <c r="AF244" s="33"/>
      <c r="AG244" s="47">
        <v>0</v>
      </c>
      <c r="AH244" s="33"/>
      <c r="AI244" s="38">
        <v>45849.840141591732</v>
      </c>
      <c r="AJ244" s="39">
        <f t="shared" si="63"/>
        <v>89.456576413627232</v>
      </c>
      <c r="AK244" s="39">
        <v>0</v>
      </c>
      <c r="AL244" s="48">
        <f t="shared" si="64"/>
        <v>0</v>
      </c>
      <c r="AM244" s="49">
        <f t="shared" si="65"/>
        <v>45849.840141591732</v>
      </c>
      <c r="AO244" s="50">
        <v>7230.6777006922684</v>
      </c>
      <c r="AQ244" s="50">
        <v>106359.40663176267</v>
      </c>
      <c r="AS244" s="51">
        <v>-277475.34999999998</v>
      </c>
      <c r="AT244" s="52">
        <v>-403191.1</v>
      </c>
      <c r="AU244" s="52">
        <v>-206518.72007899999</v>
      </c>
      <c r="AV244" s="52">
        <v>-2164.3981530000001</v>
      </c>
      <c r="AW244" s="52">
        <v>-51916</v>
      </c>
      <c r="AX244" s="53">
        <v>-79553.059468000007</v>
      </c>
    </row>
    <row r="245" spans="1:50">
      <c r="A245" s="2">
        <v>731</v>
      </c>
      <c r="B245" s="3">
        <v>5501</v>
      </c>
      <c r="C245" s="35">
        <v>371</v>
      </c>
      <c r="D245" s="4" t="s">
        <v>307</v>
      </c>
      <c r="E245" s="21">
        <v>1738</v>
      </c>
      <c r="F245" s="21">
        <v>3436026.3333333335</v>
      </c>
      <c r="G245" s="15">
        <v>1.8566666666666665</v>
      </c>
      <c r="H245" s="21">
        <v>1849977.250647828</v>
      </c>
      <c r="I245" s="21">
        <v>268461.33333333331</v>
      </c>
      <c r="J245" s="36">
        <v>0</v>
      </c>
      <c r="K245" s="17">
        <v>1.65</v>
      </c>
      <c r="L245" s="21">
        <v>3052462.4635689161</v>
      </c>
      <c r="M245" s="21">
        <v>327390.55833333335</v>
      </c>
      <c r="N245" s="21">
        <f t="shared" si="54"/>
        <v>3379853.0219022492</v>
      </c>
      <c r="O245" s="37">
        <f t="shared" si="55"/>
        <v>1944.6795292878303</v>
      </c>
      <c r="P245" s="37">
        <f t="shared" si="70"/>
        <v>2400.6516979319881</v>
      </c>
      <c r="Q245" s="37">
        <f t="shared" si="71"/>
        <v>81.00631719974416</v>
      </c>
      <c r="R245" s="38">
        <v>293217.46276831103</v>
      </c>
      <c r="S245" s="39">
        <f t="shared" si="56"/>
        <v>168.70970239833775</v>
      </c>
      <c r="T245" s="40">
        <f t="shared" si="66"/>
        <v>88.033979835838807</v>
      </c>
      <c r="U245" s="38">
        <v>0</v>
      </c>
      <c r="V245" s="39">
        <f t="shared" si="57"/>
        <v>0</v>
      </c>
      <c r="W245" s="41">
        <f t="shared" si="67"/>
        <v>88.033979835838807</v>
      </c>
      <c r="X245" s="42">
        <v>0</v>
      </c>
      <c r="Y245" s="43">
        <f t="shared" si="58"/>
        <v>0</v>
      </c>
      <c r="Z245" s="44">
        <f t="shared" si="59"/>
        <v>0</v>
      </c>
      <c r="AA245" s="45">
        <f t="shared" si="60"/>
        <v>0</v>
      </c>
      <c r="AB245" s="46">
        <f t="shared" si="68"/>
        <v>88.033979835838807</v>
      </c>
      <c r="AC245" s="38">
        <f t="shared" si="61"/>
        <v>293217.46276831103</v>
      </c>
      <c r="AD245" s="39">
        <f t="shared" si="62"/>
        <v>168.70970239833775</v>
      </c>
      <c r="AE245" s="41">
        <f t="shared" si="69"/>
        <v>88.033979835838807</v>
      </c>
      <c r="AF245" s="33"/>
      <c r="AG245" s="47">
        <v>0</v>
      </c>
      <c r="AH245" s="33"/>
      <c r="AI245" s="38">
        <v>0</v>
      </c>
      <c r="AJ245" s="39">
        <f t="shared" si="63"/>
        <v>81.00631719974416</v>
      </c>
      <c r="AK245" s="39">
        <v>0</v>
      </c>
      <c r="AL245" s="48">
        <f t="shared" si="64"/>
        <v>0</v>
      </c>
      <c r="AM245" s="49">
        <f t="shared" si="65"/>
        <v>0</v>
      </c>
      <c r="AO245" s="50">
        <v>20289.508482059682</v>
      </c>
      <c r="AQ245" s="50">
        <v>184997.7250647828</v>
      </c>
      <c r="AS245" s="51">
        <v>-542073.4</v>
      </c>
      <c r="AT245" s="52">
        <v>-777075.3</v>
      </c>
      <c r="AU245" s="52">
        <v>-398026.16755399999</v>
      </c>
      <c r="AV245" s="52">
        <v>-4171.4722110000002</v>
      </c>
      <c r="AW245" s="52">
        <v>-146135</v>
      </c>
      <c r="AX245" s="53">
        <v>-153323.627828</v>
      </c>
    </row>
    <row r="246" spans="1:50">
      <c r="A246" s="2">
        <v>732</v>
      </c>
      <c r="B246" s="3">
        <v>5502</v>
      </c>
      <c r="C246" s="35">
        <v>371</v>
      </c>
      <c r="D246" s="4" t="s">
        <v>308</v>
      </c>
      <c r="E246" s="21">
        <v>1453.3333333333333</v>
      </c>
      <c r="F246" s="21">
        <v>4137342</v>
      </c>
      <c r="G246" s="15">
        <v>1.3633333333333333</v>
      </c>
      <c r="H246" s="21">
        <v>3026780.716495506</v>
      </c>
      <c r="I246" s="21">
        <v>257269</v>
      </c>
      <c r="J246" s="36">
        <v>0</v>
      </c>
      <c r="K246" s="17">
        <v>1.65</v>
      </c>
      <c r="L246" s="21">
        <v>4994188.182217584</v>
      </c>
      <c r="M246" s="21">
        <v>319795.98749999999</v>
      </c>
      <c r="N246" s="21">
        <f t="shared" si="54"/>
        <v>5313984.1697175838</v>
      </c>
      <c r="O246" s="37">
        <f t="shared" si="55"/>
        <v>3656.4111259524661</v>
      </c>
      <c r="P246" s="37">
        <f t="shared" si="70"/>
        <v>2400.6516979319881</v>
      </c>
      <c r="Q246" s="37">
        <f t="shared" si="71"/>
        <v>152.30910544425237</v>
      </c>
      <c r="R246" s="38">
        <v>-675263.70309421304</v>
      </c>
      <c r="S246" s="39">
        <f t="shared" si="56"/>
        <v>-464.6309883675778</v>
      </c>
      <c r="T246" s="40">
        <f t="shared" si="66"/>
        <v>132.95473642987892</v>
      </c>
      <c r="U246" s="38">
        <v>0</v>
      </c>
      <c r="V246" s="39">
        <f t="shared" si="57"/>
        <v>0</v>
      </c>
      <c r="W246" s="41">
        <f t="shared" si="67"/>
        <v>132.95473642987892</v>
      </c>
      <c r="X246" s="42">
        <v>0</v>
      </c>
      <c r="Y246" s="43">
        <f t="shared" si="58"/>
        <v>0</v>
      </c>
      <c r="Z246" s="44">
        <f t="shared" si="59"/>
        <v>0</v>
      </c>
      <c r="AA246" s="45">
        <f t="shared" si="60"/>
        <v>0</v>
      </c>
      <c r="AB246" s="46">
        <f t="shared" si="68"/>
        <v>132.95473642987892</v>
      </c>
      <c r="AC246" s="38">
        <f t="shared" si="61"/>
        <v>-675263.70309421304</v>
      </c>
      <c r="AD246" s="39">
        <f t="shared" si="62"/>
        <v>-464.6309883675778</v>
      </c>
      <c r="AE246" s="41">
        <f t="shared" si="69"/>
        <v>132.95473642987892</v>
      </c>
      <c r="AF246" s="33"/>
      <c r="AG246" s="47">
        <v>0</v>
      </c>
      <c r="AH246" s="33"/>
      <c r="AI246" s="38">
        <v>0</v>
      </c>
      <c r="AJ246" s="39">
        <f t="shared" si="63"/>
        <v>152.30910544425237</v>
      </c>
      <c r="AK246" s="39">
        <v>0</v>
      </c>
      <c r="AL246" s="48">
        <f t="shared" si="64"/>
        <v>0</v>
      </c>
      <c r="AM246" s="49">
        <f t="shared" si="65"/>
        <v>0</v>
      </c>
      <c r="AO246" s="50">
        <v>8492.4080838258396</v>
      </c>
      <c r="AQ246" s="50">
        <v>302678.07164955063</v>
      </c>
      <c r="AS246" s="51">
        <v>-558449.85</v>
      </c>
      <c r="AT246" s="52">
        <v>-661624.1</v>
      </c>
      <c r="AU246" s="52">
        <v>-338890.85123199999</v>
      </c>
      <c r="AV246" s="52">
        <v>-3551.710626</v>
      </c>
      <c r="AW246" s="52">
        <v>-151876</v>
      </c>
      <c r="AX246" s="53">
        <v>-130544.11740800001</v>
      </c>
    </row>
    <row r="247" spans="1:50">
      <c r="A247" s="2">
        <v>733</v>
      </c>
      <c r="B247" s="3">
        <v>5503</v>
      </c>
      <c r="C247" s="35">
        <v>371</v>
      </c>
      <c r="D247" s="4" t="s">
        <v>309</v>
      </c>
      <c r="E247" s="21">
        <v>4098.666666666667</v>
      </c>
      <c r="F247" s="21">
        <v>8216635.666666667</v>
      </c>
      <c r="G247" s="15">
        <v>1.5</v>
      </c>
      <c r="H247" s="21">
        <v>5477757.111111111</v>
      </c>
      <c r="I247" s="21">
        <v>892385.33333333337</v>
      </c>
      <c r="J247" s="36">
        <v>0</v>
      </c>
      <c r="K247" s="17">
        <v>1.65</v>
      </c>
      <c r="L247" s="21">
        <v>9038299.2333333325</v>
      </c>
      <c r="M247" s="21">
        <v>1075108.9824999999</v>
      </c>
      <c r="N247" s="21">
        <f t="shared" si="54"/>
        <v>10113408.215833332</v>
      </c>
      <c r="O247" s="37">
        <f t="shared" si="55"/>
        <v>2467.4873656067011</v>
      </c>
      <c r="P247" s="37">
        <f t="shared" si="70"/>
        <v>2400.6516979319881</v>
      </c>
      <c r="Q247" s="37">
        <f t="shared" si="71"/>
        <v>102.78406349960254</v>
      </c>
      <c r="R247" s="38">
        <v>-101356.7355998227</v>
      </c>
      <c r="S247" s="39">
        <f t="shared" si="56"/>
        <v>-24.729197039644443</v>
      </c>
      <c r="T247" s="40">
        <f t="shared" si="66"/>
        <v>101.75396000474954</v>
      </c>
      <c r="U247" s="38">
        <v>0</v>
      </c>
      <c r="V247" s="39">
        <f t="shared" si="57"/>
        <v>0</v>
      </c>
      <c r="W247" s="41">
        <f t="shared" si="67"/>
        <v>101.75396000474954</v>
      </c>
      <c r="X247" s="42">
        <v>0</v>
      </c>
      <c r="Y247" s="43">
        <f t="shared" si="58"/>
        <v>0</v>
      </c>
      <c r="Z247" s="44">
        <f t="shared" si="59"/>
        <v>0</v>
      </c>
      <c r="AA247" s="45">
        <f t="shared" si="60"/>
        <v>0</v>
      </c>
      <c r="AB247" s="46">
        <f t="shared" si="68"/>
        <v>101.75396000474954</v>
      </c>
      <c r="AC247" s="38">
        <f t="shared" si="61"/>
        <v>-101356.7355998227</v>
      </c>
      <c r="AD247" s="39">
        <f t="shared" si="62"/>
        <v>-24.729197039644443</v>
      </c>
      <c r="AE247" s="41">
        <f t="shared" si="69"/>
        <v>101.75396000474954</v>
      </c>
      <c r="AF247" s="33"/>
      <c r="AG247" s="47">
        <v>0</v>
      </c>
      <c r="AH247" s="33"/>
      <c r="AI247" s="38">
        <v>0</v>
      </c>
      <c r="AJ247" s="39">
        <f t="shared" si="63"/>
        <v>102.78406349960254</v>
      </c>
      <c r="AK247" s="39">
        <v>0</v>
      </c>
      <c r="AL247" s="48">
        <f t="shared" si="64"/>
        <v>0</v>
      </c>
      <c r="AM247" s="49">
        <f t="shared" si="65"/>
        <v>0</v>
      </c>
      <c r="AO247" s="50">
        <v>69662.218139834775</v>
      </c>
      <c r="AQ247" s="50">
        <v>547775.7111111111</v>
      </c>
      <c r="AS247" s="51">
        <v>-1420760.25</v>
      </c>
      <c r="AT247" s="52">
        <v>-1844998.8</v>
      </c>
      <c r="AU247" s="52">
        <v>-945027.84353499999</v>
      </c>
      <c r="AV247" s="52">
        <v>-9904.2668790000007</v>
      </c>
      <c r="AW247" s="52">
        <v>-642783</v>
      </c>
      <c r="AX247" s="53">
        <v>-364034.09921499999</v>
      </c>
    </row>
    <row r="248" spans="1:50">
      <c r="A248" s="2">
        <v>734</v>
      </c>
      <c r="B248" s="3">
        <v>5504</v>
      </c>
      <c r="C248" s="35"/>
      <c r="D248" s="4" t="s">
        <v>310</v>
      </c>
      <c r="E248" s="21">
        <v>425.33333333333331</v>
      </c>
      <c r="F248" s="21">
        <v>875625.66666666663</v>
      </c>
      <c r="G248" s="15">
        <v>1.84</v>
      </c>
      <c r="H248" s="21">
        <v>475883.5144927536</v>
      </c>
      <c r="I248" s="21">
        <v>62266</v>
      </c>
      <c r="J248" s="36">
        <v>0</v>
      </c>
      <c r="K248" s="17">
        <v>1.65</v>
      </c>
      <c r="L248" s="21">
        <v>785207.79891304346</v>
      </c>
      <c r="M248" s="21">
        <v>75470.483333333337</v>
      </c>
      <c r="N248" s="21">
        <f t="shared" si="54"/>
        <v>860678.28224637685</v>
      </c>
      <c r="O248" s="37">
        <f t="shared" si="55"/>
        <v>2023.5382811435193</v>
      </c>
      <c r="P248" s="37">
        <f t="shared" si="70"/>
        <v>2400.6516979319881</v>
      </c>
      <c r="Q248" s="37">
        <f t="shared" si="71"/>
        <v>84.291206545567249</v>
      </c>
      <c r="R248" s="38">
        <v>59347.595444723658</v>
      </c>
      <c r="S248" s="39">
        <f t="shared" si="56"/>
        <v>139.53196421173274</v>
      </c>
      <c r="T248" s="40">
        <f t="shared" si="66"/>
        <v>90.103460123707336</v>
      </c>
      <c r="U248" s="38">
        <v>0</v>
      </c>
      <c r="V248" s="39">
        <f t="shared" si="57"/>
        <v>0</v>
      </c>
      <c r="W248" s="41">
        <f t="shared" si="67"/>
        <v>90.103460123707336</v>
      </c>
      <c r="X248" s="42">
        <v>0</v>
      </c>
      <c r="Y248" s="43">
        <f t="shared" si="58"/>
        <v>0</v>
      </c>
      <c r="Z248" s="44">
        <f t="shared" si="59"/>
        <v>0</v>
      </c>
      <c r="AA248" s="45">
        <f t="shared" si="60"/>
        <v>0</v>
      </c>
      <c r="AB248" s="46">
        <f t="shared" si="68"/>
        <v>90.103460123707336</v>
      </c>
      <c r="AC248" s="38">
        <f t="shared" si="61"/>
        <v>59347.595444723658</v>
      </c>
      <c r="AD248" s="39">
        <f t="shared" si="62"/>
        <v>139.53196421173274</v>
      </c>
      <c r="AE248" s="41">
        <f t="shared" si="69"/>
        <v>90.103460123707336</v>
      </c>
      <c r="AF248" s="33"/>
      <c r="AG248" s="47">
        <v>0</v>
      </c>
      <c r="AH248" s="33"/>
      <c r="AI248" s="38">
        <v>893.85936414482853</v>
      </c>
      <c r="AJ248" s="39">
        <f t="shared" si="63"/>
        <v>84.291206545567249</v>
      </c>
      <c r="AK248" s="39">
        <v>0</v>
      </c>
      <c r="AL248" s="48">
        <f t="shared" si="64"/>
        <v>0</v>
      </c>
      <c r="AM248" s="49">
        <f t="shared" si="65"/>
        <v>893.85936414482853</v>
      </c>
      <c r="AO248" s="50">
        <v>1410.5614769168947</v>
      </c>
      <c r="AQ248" s="50">
        <v>47588.35144927536</v>
      </c>
      <c r="AS248" s="51">
        <v>-112768.15</v>
      </c>
      <c r="AT248" s="52">
        <v>-186054.05</v>
      </c>
      <c r="AU248" s="52">
        <v>-95298.836689000003</v>
      </c>
      <c r="AV248" s="52">
        <v>-998.769632</v>
      </c>
      <c r="AW248" s="52">
        <v>-32515</v>
      </c>
      <c r="AX248" s="53">
        <v>-36710.057177000002</v>
      </c>
    </row>
    <row r="249" spans="1:50">
      <c r="A249" s="2">
        <v>735</v>
      </c>
      <c r="B249" s="3">
        <v>5505</v>
      </c>
      <c r="C249" s="35"/>
      <c r="D249" s="4" t="s">
        <v>311</v>
      </c>
      <c r="E249" s="21">
        <v>340.66666666666669</v>
      </c>
      <c r="F249" s="21">
        <v>559926</v>
      </c>
      <c r="G249" s="15">
        <v>2</v>
      </c>
      <c r="H249" s="21">
        <v>279963</v>
      </c>
      <c r="I249" s="21">
        <v>43188</v>
      </c>
      <c r="J249" s="36">
        <v>0</v>
      </c>
      <c r="K249" s="17">
        <v>1.65</v>
      </c>
      <c r="L249" s="21">
        <v>461938.94999999995</v>
      </c>
      <c r="M249" s="21">
        <v>43996.804166666669</v>
      </c>
      <c r="N249" s="21">
        <f t="shared" si="54"/>
        <v>505935.75416666665</v>
      </c>
      <c r="O249" s="37">
        <f t="shared" si="55"/>
        <v>1485.1343077299412</v>
      </c>
      <c r="P249" s="37">
        <f t="shared" si="70"/>
        <v>2400.6516979319881</v>
      </c>
      <c r="Q249" s="37">
        <f t="shared" si="71"/>
        <v>61.863797610011147</v>
      </c>
      <c r="R249" s="38">
        <v>115397.91531033376</v>
      </c>
      <c r="S249" s="39">
        <f t="shared" si="56"/>
        <v>338.74143437475664</v>
      </c>
      <c r="T249" s="40">
        <f t="shared" si="66"/>
        <v>75.974192494306976</v>
      </c>
      <c r="U249" s="38">
        <v>81993</v>
      </c>
      <c r="V249" s="39">
        <f t="shared" si="57"/>
        <v>240.6839530332681</v>
      </c>
      <c r="W249" s="41">
        <f t="shared" si="67"/>
        <v>85.999968130172945</v>
      </c>
      <c r="X249" s="42">
        <v>0</v>
      </c>
      <c r="Y249" s="43">
        <f t="shared" si="58"/>
        <v>0</v>
      </c>
      <c r="Z249" s="44">
        <f t="shared" si="59"/>
        <v>81993</v>
      </c>
      <c r="AA249" s="45">
        <f t="shared" si="60"/>
        <v>240.6839530332681</v>
      </c>
      <c r="AB249" s="46">
        <f t="shared" si="68"/>
        <v>85.999968130172945</v>
      </c>
      <c r="AC249" s="38">
        <f t="shared" si="61"/>
        <v>197390.91531033377</v>
      </c>
      <c r="AD249" s="39">
        <f t="shared" si="62"/>
        <v>579.42538740802479</v>
      </c>
      <c r="AE249" s="41">
        <f t="shared" si="69"/>
        <v>85.999968130172945</v>
      </c>
      <c r="AF249" s="33"/>
      <c r="AG249" s="47">
        <v>0</v>
      </c>
      <c r="AH249" s="33"/>
      <c r="AI249" s="38">
        <v>30718.171161188169</v>
      </c>
      <c r="AJ249" s="39">
        <f t="shared" si="63"/>
        <v>61.863797610011147</v>
      </c>
      <c r="AK249" s="39">
        <v>0</v>
      </c>
      <c r="AL249" s="48">
        <f t="shared" si="64"/>
        <v>0</v>
      </c>
      <c r="AM249" s="49">
        <f t="shared" si="65"/>
        <v>30718.171161188169</v>
      </c>
      <c r="AO249" s="50">
        <v>2245.4882501100642</v>
      </c>
      <c r="AQ249" s="50">
        <v>27996.3</v>
      </c>
      <c r="AS249" s="51">
        <v>-117730.85</v>
      </c>
      <c r="AT249" s="52">
        <v>-151418.70000000001</v>
      </c>
      <c r="AU249" s="52">
        <v>-77558.241792000001</v>
      </c>
      <c r="AV249" s="52">
        <v>-812.84115699999995</v>
      </c>
      <c r="AW249" s="52">
        <v>-13185</v>
      </c>
      <c r="AX249" s="53">
        <v>-29876.204051000001</v>
      </c>
    </row>
    <row r="250" spans="1:50">
      <c r="A250" s="2">
        <v>736</v>
      </c>
      <c r="B250" s="3">
        <v>5506</v>
      </c>
      <c r="C250" s="35"/>
      <c r="D250" s="4" t="s">
        <v>312</v>
      </c>
      <c r="E250" s="21">
        <v>415.33333333333331</v>
      </c>
      <c r="F250" s="21">
        <v>730958.66666666663</v>
      </c>
      <c r="G250" s="15">
        <v>1.75</v>
      </c>
      <c r="H250" s="21">
        <v>417690.66666666669</v>
      </c>
      <c r="I250" s="21">
        <v>123838</v>
      </c>
      <c r="J250" s="36">
        <v>0</v>
      </c>
      <c r="K250" s="17">
        <v>1.65</v>
      </c>
      <c r="L250" s="21">
        <v>689189.6</v>
      </c>
      <c r="M250" s="21">
        <v>98764.983333333337</v>
      </c>
      <c r="N250" s="21">
        <f t="shared" si="54"/>
        <v>787954.58333333326</v>
      </c>
      <c r="O250" s="37">
        <f t="shared" si="55"/>
        <v>1897.1619181380415</v>
      </c>
      <c r="P250" s="37">
        <f t="shared" si="70"/>
        <v>2400.6516979319881</v>
      </c>
      <c r="Q250" s="37">
        <f t="shared" si="71"/>
        <v>79.026954212988429</v>
      </c>
      <c r="R250" s="38">
        <v>77372.952760201486</v>
      </c>
      <c r="S250" s="39">
        <f t="shared" si="56"/>
        <v>186.2912185237596</v>
      </c>
      <c r="T250" s="40">
        <f t="shared" si="66"/>
        <v>86.786981154182683</v>
      </c>
      <c r="U250" s="38">
        <v>0</v>
      </c>
      <c r="V250" s="39">
        <f t="shared" si="57"/>
        <v>0</v>
      </c>
      <c r="W250" s="41">
        <f t="shared" si="67"/>
        <v>86.786981154182683</v>
      </c>
      <c r="X250" s="42">
        <v>0</v>
      </c>
      <c r="Y250" s="43">
        <f t="shared" si="58"/>
        <v>0</v>
      </c>
      <c r="Z250" s="44">
        <f t="shared" si="59"/>
        <v>0</v>
      </c>
      <c r="AA250" s="45">
        <f t="shared" si="60"/>
        <v>0</v>
      </c>
      <c r="AB250" s="46">
        <f t="shared" si="68"/>
        <v>86.786981154182683</v>
      </c>
      <c r="AC250" s="38">
        <f t="shared" si="61"/>
        <v>77372.952760201486</v>
      </c>
      <c r="AD250" s="39">
        <f t="shared" si="62"/>
        <v>186.2912185237596</v>
      </c>
      <c r="AE250" s="41">
        <f t="shared" si="69"/>
        <v>86.786981154182683</v>
      </c>
      <c r="AF250" s="33"/>
      <c r="AG250" s="47">
        <v>0</v>
      </c>
      <c r="AH250" s="33"/>
      <c r="AI250" s="38">
        <v>4042.1039407962276</v>
      </c>
      <c r="AJ250" s="39">
        <f t="shared" si="63"/>
        <v>79.026954212988429</v>
      </c>
      <c r="AK250" s="39">
        <v>0</v>
      </c>
      <c r="AL250" s="48">
        <f t="shared" si="64"/>
        <v>0</v>
      </c>
      <c r="AM250" s="49">
        <f t="shared" si="65"/>
        <v>4042.1039407962276</v>
      </c>
      <c r="AO250" s="50">
        <v>3564.6640959888432</v>
      </c>
      <c r="AQ250" s="50">
        <v>41769.066666666673</v>
      </c>
      <c r="AS250" s="51">
        <v>-106217.9</v>
      </c>
      <c r="AT250" s="52">
        <v>-184277.85</v>
      </c>
      <c r="AU250" s="52">
        <v>-94389.062590999994</v>
      </c>
      <c r="AV250" s="52">
        <v>-989.23483899999997</v>
      </c>
      <c r="AW250" s="52">
        <v>-43730</v>
      </c>
      <c r="AX250" s="53">
        <v>-36359.603171000002</v>
      </c>
    </row>
    <row r="251" spans="1:50">
      <c r="A251" s="2">
        <v>737</v>
      </c>
      <c r="B251" s="3">
        <v>5507</v>
      </c>
      <c r="C251" s="35"/>
      <c r="D251" s="4" t="s">
        <v>313</v>
      </c>
      <c r="E251" s="21">
        <v>251</v>
      </c>
      <c r="F251" s="21">
        <v>490653.66666666669</v>
      </c>
      <c r="G251" s="15">
        <v>1.8</v>
      </c>
      <c r="H251" s="21">
        <v>272585.37037037039</v>
      </c>
      <c r="I251" s="21">
        <v>39774</v>
      </c>
      <c r="J251" s="36">
        <v>0</v>
      </c>
      <c r="K251" s="17">
        <v>1.65</v>
      </c>
      <c r="L251" s="21">
        <v>449765.86111111107</v>
      </c>
      <c r="M251" s="21">
        <v>48347.23750000001</v>
      </c>
      <c r="N251" s="21">
        <f t="shared" si="54"/>
        <v>498113.09861111105</v>
      </c>
      <c r="O251" s="37">
        <f t="shared" si="55"/>
        <v>1984.51433709606</v>
      </c>
      <c r="P251" s="37">
        <f t="shared" si="70"/>
        <v>2400.6516979319881</v>
      </c>
      <c r="Q251" s="37">
        <f t="shared" si="71"/>
        <v>82.665650281779548</v>
      </c>
      <c r="R251" s="38">
        <v>38646.676700832482</v>
      </c>
      <c r="S251" s="39">
        <f t="shared" si="56"/>
        <v>153.97082350929276</v>
      </c>
      <c r="T251" s="40">
        <f t="shared" si="66"/>
        <v>89.079359677521083</v>
      </c>
      <c r="U251" s="38">
        <v>0</v>
      </c>
      <c r="V251" s="39">
        <f t="shared" si="57"/>
        <v>0</v>
      </c>
      <c r="W251" s="41">
        <f t="shared" si="67"/>
        <v>89.079359677521083</v>
      </c>
      <c r="X251" s="42">
        <v>0</v>
      </c>
      <c r="Y251" s="43">
        <f t="shared" si="58"/>
        <v>0</v>
      </c>
      <c r="Z251" s="44">
        <f t="shared" si="59"/>
        <v>0</v>
      </c>
      <c r="AA251" s="45">
        <f t="shared" si="60"/>
        <v>0</v>
      </c>
      <c r="AB251" s="46">
        <f t="shared" si="68"/>
        <v>89.079359677521083</v>
      </c>
      <c r="AC251" s="38">
        <f t="shared" si="61"/>
        <v>38646.676700832482</v>
      </c>
      <c r="AD251" s="39">
        <f t="shared" si="62"/>
        <v>153.97082350929276</v>
      </c>
      <c r="AE251" s="41">
        <f t="shared" si="69"/>
        <v>89.079359677521083</v>
      </c>
      <c r="AF251" s="33"/>
      <c r="AG251" s="47">
        <v>0</v>
      </c>
      <c r="AH251" s="33"/>
      <c r="AI251" s="38">
        <v>34648.544367257397</v>
      </c>
      <c r="AJ251" s="39">
        <f t="shared" si="63"/>
        <v>82.665650281779548</v>
      </c>
      <c r="AK251" s="39">
        <v>0</v>
      </c>
      <c r="AL251" s="48">
        <f t="shared" si="64"/>
        <v>0</v>
      </c>
      <c r="AM251" s="49">
        <f t="shared" si="65"/>
        <v>34648.544367257397</v>
      </c>
      <c r="AO251" s="50">
        <v>1308.904435412783</v>
      </c>
      <c r="AQ251" s="50">
        <v>27258.537037037036</v>
      </c>
      <c r="AS251" s="51">
        <v>-92504.65</v>
      </c>
      <c r="AT251" s="52">
        <v>-116339.3</v>
      </c>
      <c r="AU251" s="52">
        <v>-59590.203371000003</v>
      </c>
      <c r="AV251" s="52">
        <v>-624.52898300000004</v>
      </c>
      <c r="AW251" s="52">
        <v>-26004</v>
      </c>
      <c r="AX251" s="53">
        <v>-22954.737422999999</v>
      </c>
    </row>
    <row r="252" spans="1:50">
      <c r="A252" s="2">
        <v>738</v>
      </c>
      <c r="B252" s="3">
        <v>5508</v>
      </c>
      <c r="C252" s="35"/>
      <c r="D252" s="4" t="s">
        <v>314</v>
      </c>
      <c r="E252" s="21">
        <v>675.66666666666663</v>
      </c>
      <c r="F252" s="21">
        <v>1576152</v>
      </c>
      <c r="G252" s="15">
        <v>1.9433333333333334</v>
      </c>
      <c r="H252" s="21">
        <v>811809.09428744286</v>
      </c>
      <c r="I252" s="21">
        <v>99204.666666666672</v>
      </c>
      <c r="J252" s="36">
        <v>0</v>
      </c>
      <c r="K252" s="17">
        <v>1.65</v>
      </c>
      <c r="L252" s="21">
        <v>1339485.0055742806</v>
      </c>
      <c r="M252" s="21">
        <v>121840.64166666666</v>
      </c>
      <c r="N252" s="21">
        <f t="shared" si="54"/>
        <v>1461325.6472409472</v>
      </c>
      <c r="O252" s="37">
        <f t="shared" si="55"/>
        <v>2162.7907951272036</v>
      </c>
      <c r="P252" s="37">
        <f t="shared" si="70"/>
        <v>2400.6516979319881</v>
      </c>
      <c r="Q252" s="37">
        <f t="shared" si="71"/>
        <v>90.091819525102835</v>
      </c>
      <c r="R252" s="38">
        <v>59464.43283151964</v>
      </c>
      <c r="S252" s="39">
        <f t="shared" si="56"/>
        <v>88.008534037769579</v>
      </c>
      <c r="T252" s="40">
        <f t="shared" si="66"/>
        <v>93.757846300814776</v>
      </c>
      <c r="U252" s="38">
        <v>0</v>
      </c>
      <c r="V252" s="39">
        <f t="shared" si="57"/>
        <v>0</v>
      </c>
      <c r="W252" s="41">
        <f t="shared" si="67"/>
        <v>93.757846300814776</v>
      </c>
      <c r="X252" s="42">
        <v>0</v>
      </c>
      <c r="Y252" s="43">
        <f t="shared" si="58"/>
        <v>0</v>
      </c>
      <c r="Z252" s="44">
        <f t="shared" si="59"/>
        <v>0</v>
      </c>
      <c r="AA252" s="45">
        <f t="shared" si="60"/>
        <v>0</v>
      </c>
      <c r="AB252" s="46">
        <f t="shared" si="68"/>
        <v>93.757846300814776</v>
      </c>
      <c r="AC252" s="38">
        <f t="shared" si="61"/>
        <v>59464.43283151964</v>
      </c>
      <c r="AD252" s="39">
        <f t="shared" si="62"/>
        <v>88.008534037769579</v>
      </c>
      <c r="AE252" s="41">
        <f t="shared" si="69"/>
        <v>93.757846300814776</v>
      </c>
      <c r="AF252" s="33"/>
      <c r="AG252" s="47">
        <v>0</v>
      </c>
      <c r="AH252" s="33"/>
      <c r="AI252" s="38">
        <v>466.88612152463133</v>
      </c>
      <c r="AJ252" s="39">
        <f t="shared" si="63"/>
        <v>90.091819525102835</v>
      </c>
      <c r="AK252" s="39">
        <v>0</v>
      </c>
      <c r="AL252" s="48">
        <f t="shared" si="64"/>
        <v>0</v>
      </c>
      <c r="AM252" s="49">
        <f t="shared" si="65"/>
        <v>466.88612152463133</v>
      </c>
      <c r="AO252" s="50">
        <v>2560.6798990322295</v>
      </c>
      <c r="AQ252" s="50">
        <v>81180.909428744286</v>
      </c>
      <c r="AS252" s="51">
        <v>-221896.65</v>
      </c>
      <c r="AT252" s="52">
        <v>-302393.3</v>
      </c>
      <c r="AU252" s="52">
        <v>-154889.04006</v>
      </c>
      <c r="AV252" s="52">
        <v>-1623.2986149999999</v>
      </c>
      <c r="AW252" s="52">
        <v>-46086</v>
      </c>
      <c r="AX252" s="53">
        <v>-59664.794601000001</v>
      </c>
    </row>
    <row r="253" spans="1:50">
      <c r="A253" s="2">
        <v>739</v>
      </c>
      <c r="B253" s="3">
        <v>5509</v>
      </c>
      <c r="C253" s="35">
        <v>371</v>
      </c>
      <c r="D253" s="4" t="s">
        <v>315</v>
      </c>
      <c r="E253" s="21">
        <v>3863.6666666666665</v>
      </c>
      <c r="F253" s="21">
        <v>7711682.333333333</v>
      </c>
      <c r="G253" s="15">
        <v>1.49</v>
      </c>
      <c r="H253" s="21">
        <v>5175625.7270693509</v>
      </c>
      <c r="I253" s="21">
        <v>878868.66666666663</v>
      </c>
      <c r="J253" s="36">
        <v>0</v>
      </c>
      <c r="K253" s="17">
        <v>1.65</v>
      </c>
      <c r="L253" s="21">
        <v>8539782.4496644288</v>
      </c>
      <c r="M253" s="21">
        <v>714964.55833333323</v>
      </c>
      <c r="N253" s="21">
        <f t="shared" si="54"/>
        <v>9254747.0079977624</v>
      </c>
      <c r="O253" s="37">
        <f t="shared" si="55"/>
        <v>2395.3274975406166</v>
      </c>
      <c r="P253" s="37">
        <f t="shared" si="70"/>
        <v>2400.6516979319881</v>
      </c>
      <c r="Q253" s="37">
        <f t="shared" si="71"/>
        <v>99.77821853974244</v>
      </c>
      <c r="R253" s="38">
        <v>7611.2461641519203</v>
      </c>
      <c r="S253" s="39">
        <f t="shared" si="56"/>
        <v>1.9699541448068123</v>
      </c>
      <c r="T253" s="40">
        <f t="shared" si="66"/>
        <v>99.860277680037726</v>
      </c>
      <c r="U253" s="38">
        <v>0</v>
      </c>
      <c r="V253" s="39">
        <f t="shared" si="57"/>
        <v>0</v>
      </c>
      <c r="W253" s="41">
        <f t="shared" si="67"/>
        <v>99.860277680037726</v>
      </c>
      <c r="X253" s="42">
        <v>0</v>
      </c>
      <c r="Y253" s="43">
        <f t="shared" si="58"/>
        <v>0</v>
      </c>
      <c r="Z253" s="44">
        <f t="shared" si="59"/>
        <v>0</v>
      </c>
      <c r="AA253" s="45">
        <f t="shared" si="60"/>
        <v>0</v>
      </c>
      <c r="AB253" s="46">
        <f t="shared" si="68"/>
        <v>99.860277680037726</v>
      </c>
      <c r="AC253" s="38">
        <f t="shared" si="61"/>
        <v>7611.2461641519203</v>
      </c>
      <c r="AD253" s="39">
        <f t="shared" si="62"/>
        <v>1.9699541448068123</v>
      </c>
      <c r="AE253" s="41">
        <f t="shared" si="69"/>
        <v>99.860277680037726</v>
      </c>
      <c r="AF253" s="33"/>
      <c r="AG253" s="47">
        <v>0</v>
      </c>
      <c r="AH253" s="33"/>
      <c r="AI253" s="38">
        <v>0</v>
      </c>
      <c r="AJ253" s="39">
        <f t="shared" si="63"/>
        <v>99.77821853974244</v>
      </c>
      <c r="AK253" s="39">
        <v>0</v>
      </c>
      <c r="AL253" s="48">
        <f t="shared" si="64"/>
        <v>0</v>
      </c>
      <c r="AM253" s="49">
        <f t="shared" si="65"/>
        <v>0</v>
      </c>
      <c r="AO253" s="50">
        <v>37211.129709084737</v>
      </c>
      <c r="AQ253" s="50">
        <v>517562.57270693517</v>
      </c>
      <c r="AS253" s="51">
        <v>-1303904.6499999999</v>
      </c>
      <c r="AT253" s="52">
        <v>-1737540.4</v>
      </c>
      <c r="AU253" s="52">
        <v>-889986.51064999995</v>
      </c>
      <c r="AV253" s="52">
        <v>-9327.411865</v>
      </c>
      <c r="AW253" s="52">
        <v>-264505</v>
      </c>
      <c r="AX253" s="53">
        <v>-342831.63182399998</v>
      </c>
    </row>
    <row r="254" spans="1:50">
      <c r="A254" s="2">
        <v>740</v>
      </c>
      <c r="B254" s="3">
        <v>5510</v>
      </c>
      <c r="C254" s="35"/>
      <c r="D254" s="4" t="s">
        <v>316</v>
      </c>
      <c r="E254" s="21">
        <v>528.66666666666663</v>
      </c>
      <c r="F254" s="21">
        <v>1269528.3333333333</v>
      </c>
      <c r="G254" s="15">
        <v>1.5</v>
      </c>
      <c r="H254" s="21">
        <v>846352.22222222236</v>
      </c>
      <c r="I254" s="21">
        <v>106899.66666666667</v>
      </c>
      <c r="J254" s="36">
        <v>0</v>
      </c>
      <c r="K254" s="17">
        <v>1.65</v>
      </c>
      <c r="L254" s="21">
        <v>1396481.1666666667</v>
      </c>
      <c r="M254" s="21">
        <v>131227.52083333334</v>
      </c>
      <c r="N254" s="21">
        <f t="shared" si="54"/>
        <v>1527708.6875</v>
      </c>
      <c r="O254" s="37">
        <f t="shared" si="55"/>
        <v>2889.7390053593949</v>
      </c>
      <c r="P254" s="37">
        <f t="shared" si="70"/>
        <v>2400.6516979319881</v>
      </c>
      <c r="Q254" s="37">
        <f t="shared" si="71"/>
        <v>120.3731056799587</v>
      </c>
      <c r="R254" s="38">
        <v>-95668.737914850659</v>
      </c>
      <c r="S254" s="39">
        <f t="shared" si="56"/>
        <v>-180.96230374814124</v>
      </c>
      <c r="T254" s="40">
        <f t="shared" si="66"/>
        <v>112.83505657837395</v>
      </c>
      <c r="U254" s="38">
        <v>0</v>
      </c>
      <c r="V254" s="39">
        <f t="shared" si="57"/>
        <v>0</v>
      </c>
      <c r="W254" s="41">
        <f t="shared" si="67"/>
        <v>112.83505657837395</v>
      </c>
      <c r="X254" s="42">
        <v>0</v>
      </c>
      <c r="Y254" s="43">
        <f t="shared" si="58"/>
        <v>0</v>
      </c>
      <c r="Z254" s="44">
        <f t="shared" si="59"/>
        <v>0</v>
      </c>
      <c r="AA254" s="45">
        <f t="shared" si="60"/>
        <v>0</v>
      </c>
      <c r="AB254" s="46">
        <f t="shared" si="68"/>
        <v>112.83505657837395</v>
      </c>
      <c r="AC254" s="38">
        <f t="shared" si="61"/>
        <v>-95668.737914850659</v>
      </c>
      <c r="AD254" s="39">
        <f t="shared" si="62"/>
        <v>-180.96230374814124</v>
      </c>
      <c r="AE254" s="41">
        <f t="shared" si="69"/>
        <v>112.83505657837395</v>
      </c>
      <c r="AF254" s="33"/>
      <c r="AG254" s="47">
        <v>0</v>
      </c>
      <c r="AH254" s="33"/>
      <c r="AI254" s="38">
        <v>0</v>
      </c>
      <c r="AJ254" s="39">
        <f t="shared" si="63"/>
        <v>120.3731056799587</v>
      </c>
      <c r="AK254" s="39">
        <v>0</v>
      </c>
      <c r="AL254" s="48">
        <f t="shared" si="64"/>
        <v>0</v>
      </c>
      <c r="AM254" s="49">
        <f t="shared" si="65"/>
        <v>0</v>
      </c>
      <c r="AO254" s="50">
        <v>3278.1578681549054</v>
      </c>
      <c r="AQ254" s="50">
        <v>84635.222222222234</v>
      </c>
      <c r="AS254" s="51">
        <v>-133444.5</v>
      </c>
      <c r="AT254" s="52">
        <v>-231346.4</v>
      </c>
      <c r="AU254" s="52">
        <v>-118498.07616900001</v>
      </c>
      <c r="AV254" s="52">
        <v>-1241.90687</v>
      </c>
      <c r="AW254" s="52">
        <v>-63318</v>
      </c>
      <c r="AX254" s="53">
        <v>-45646.634341999998</v>
      </c>
    </row>
    <row r="255" spans="1:50">
      <c r="A255" s="2">
        <v>741</v>
      </c>
      <c r="B255" s="3">
        <v>5511</v>
      </c>
      <c r="C255" s="35"/>
      <c r="D255" s="4" t="s">
        <v>317</v>
      </c>
      <c r="E255" s="21">
        <v>403.66666666666669</v>
      </c>
      <c r="F255" s="21">
        <v>854741</v>
      </c>
      <c r="G255" s="15">
        <v>1.7</v>
      </c>
      <c r="H255" s="21">
        <v>502788.82352941181</v>
      </c>
      <c r="I255" s="21">
        <v>73114.333333333328</v>
      </c>
      <c r="J255" s="36">
        <v>0</v>
      </c>
      <c r="K255" s="17">
        <v>1.65</v>
      </c>
      <c r="L255" s="21">
        <v>829601.55882352951</v>
      </c>
      <c r="M255" s="21">
        <v>74564.574999999997</v>
      </c>
      <c r="N255" s="21">
        <f t="shared" si="54"/>
        <v>904166.13382352947</v>
      </c>
      <c r="O255" s="37">
        <f t="shared" si="55"/>
        <v>2239.883073055812</v>
      </c>
      <c r="P255" s="37">
        <f t="shared" si="70"/>
        <v>2400.6516979319881</v>
      </c>
      <c r="Q255" s="37">
        <f t="shared" si="71"/>
        <v>93.303125771444968</v>
      </c>
      <c r="R255" s="38">
        <v>24011.865916089137</v>
      </c>
      <c r="S255" s="39">
        <f t="shared" si="56"/>
        <v>59.484391204184483</v>
      </c>
      <c r="T255" s="40">
        <f t="shared" si="66"/>
        <v>95.780969236010293</v>
      </c>
      <c r="U255" s="38">
        <v>0</v>
      </c>
      <c r="V255" s="39">
        <f t="shared" si="57"/>
        <v>0</v>
      </c>
      <c r="W255" s="41">
        <f t="shared" si="67"/>
        <v>95.780969236010293</v>
      </c>
      <c r="X255" s="42">
        <v>0</v>
      </c>
      <c r="Y255" s="43">
        <f t="shared" si="58"/>
        <v>0</v>
      </c>
      <c r="Z255" s="44">
        <f t="shared" si="59"/>
        <v>0</v>
      </c>
      <c r="AA255" s="45">
        <f t="shared" si="60"/>
        <v>0</v>
      </c>
      <c r="AB255" s="46">
        <f t="shared" si="68"/>
        <v>95.780969236010293</v>
      </c>
      <c r="AC255" s="38">
        <f t="shared" si="61"/>
        <v>24011.865916089137</v>
      </c>
      <c r="AD255" s="39">
        <f t="shared" si="62"/>
        <v>59.484391204184483</v>
      </c>
      <c r="AE255" s="41">
        <f t="shared" si="69"/>
        <v>95.780969236010293</v>
      </c>
      <c r="AF255" s="33"/>
      <c r="AG255" s="47">
        <v>0</v>
      </c>
      <c r="AH255" s="33"/>
      <c r="AI255" s="38">
        <v>7823.0959223223226</v>
      </c>
      <c r="AJ255" s="39">
        <f t="shared" si="63"/>
        <v>93.303125771444968</v>
      </c>
      <c r="AK255" s="39">
        <v>0</v>
      </c>
      <c r="AL255" s="48">
        <f t="shared" si="64"/>
        <v>0</v>
      </c>
      <c r="AM255" s="49">
        <f t="shared" si="65"/>
        <v>7823.0959223223226</v>
      </c>
      <c r="AO255" s="50">
        <v>1661.6964469364248</v>
      </c>
      <c r="AQ255" s="50">
        <v>50278.882352941175</v>
      </c>
      <c r="AS255" s="51">
        <v>-121567.9</v>
      </c>
      <c r="AT255" s="52">
        <v>-182501.7</v>
      </c>
      <c r="AU255" s="52">
        <v>-93479.288493999993</v>
      </c>
      <c r="AV255" s="52">
        <v>-979.70004500000005</v>
      </c>
      <c r="AW255" s="52">
        <v>-29428</v>
      </c>
      <c r="AX255" s="53">
        <v>-36009.149164000002</v>
      </c>
    </row>
    <row r="256" spans="1:50">
      <c r="A256" s="2">
        <v>742</v>
      </c>
      <c r="B256" s="3">
        <v>5512</v>
      </c>
      <c r="C256" s="35">
        <v>371</v>
      </c>
      <c r="D256" s="4" t="s">
        <v>318</v>
      </c>
      <c r="E256" s="21">
        <v>868</v>
      </c>
      <c r="F256" s="21">
        <v>2639497.3333333335</v>
      </c>
      <c r="G256" s="15">
        <v>1.3066666666666666</v>
      </c>
      <c r="H256" s="21">
        <v>2017192.7147209689</v>
      </c>
      <c r="I256" s="21">
        <v>178760</v>
      </c>
      <c r="J256" s="36">
        <v>0</v>
      </c>
      <c r="K256" s="17">
        <v>1.65</v>
      </c>
      <c r="L256" s="21">
        <v>3328367.9792895988</v>
      </c>
      <c r="M256" s="21">
        <v>221274.00416666668</v>
      </c>
      <c r="N256" s="21">
        <f t="shared" si="54"/>
        <v>3549641.9834562656</v>
      </c>
      <c r="O256" s="37">
        <f t="shared" si="55"/>
        <v>4089.4492896961588</v>
      </c>
      <c r="P256" s="37">
        <f t="shared" si="70"/>
        <v>2400.6516979319881</v>
      </c>
      <c r="Q256" s="37">
        <f t="shared" si="71"/>
        <v>170.34746411647157</v>
      </c>
      <c r="R256" s="38">
        <v>-542374.23457098182</v>
      </c>
      <c r="S256" s="39">
        <f t="shared" si="56"/>
        <v>-624.85510895274399</v>
      </c>
      <c r="T256" s="40">
        <f t="shared" si="66"/>
        <v>144.31890239337704</v>
      </c>
      <c r="U256" s="38">
        <v>0</v>
      </c>
      <c r="V256" s="39">
        <f t="shared" si="57"/>
        <v>0</v>
      </c>
      <c r="W256" s="41">
        <f t="shared" si="67"/>
        <v>144.31890239337704</v>
      </c>
      <c r="X256" s="42">
        <v>0</v>
      </c>
      <c r="Y256" s="43">
        <f t="shared" si="58"/>
        <v>0</v>
      </c>
      <c r="Z256" s="44">
        <f t="shared" si="59"/>
        <v>0</v>
      </c>
      <c r="AA256" s="45">
        <f t="shared" si="60"/>
        <v>0</v>
      </c>
      <c r="AB256" s="46">
        <f t="shared" si="68"/>
        <v>144.31890239337704</v>
      </c>
      <c r="AC256" s="38">
        <f t="shared" si="61"/>
        <v>-542374.23457098182</v>
      </c>
      <c r="AD256" s="39">
        <f t="shared" si="62"/>
        <v>-624.85510895274399</v>
      </c>
      <c r="AE256" s="41">
        <f t="shared" si="69"/>
        <v>144.31890239337704</v>
      </c>
      <c r="AF256" s="33"/>
      <c r="AG256" s="47">
        <v>0</v>
      </c>
      <c r="AH256" s="33"/>
      <c r="AI256" s="38">
        <v>0</v>
      </c>
      <c r="AJ256" s="39">
        <f t="shared" si="63"/>
        <v>170.34746411647157</v>
      </c>
      <c r="AK256" s="39">
        <v>0</v>
      </c>
      <c r="AL256" s="48">
        <f t="shared" si="64"/>
        <v>0</v>
      </c>
      <c r="AM256" s="49">
        <f t="shared" si="65"/>
        <v>0</v>
      </c>
      <c r="AO256" s="50">
        <v>3715.2543142691648</v>
      </c>
      <c r="AQ256" s="50">
        <v>201719.27147209688</v>
      </c>
      <c r="AS256" s="51">
        <v>-302706.55</v>
      </c>
      <c r="AT256" s="52">
        <v>-389869.8</v>
      </c>
      <c r="AU256" s="52">
        <v>-199695.41435000001</v>
      </c>
      <c r="AV256" s="52">
        <v>-2092.887201</v>
      </c>
      <c r="AW256" s="52">
        <v>-87339</v>
      </c>
      <c r="AX256" s="53">
        <v>-76924.654418999999</v>
      </c>
    </row>
    <row r="257" spans="1:50">
      <c r="A257" s="2">
        <v>743</v>
      </c>
      <c r="B257" s="3">
        <v>5513</v>
      </c>
      <c r="C257" s="35">
        <v>371</v>
      </c>
      <c r="D257" s="4" t="s">
        <v>319</v>
      </c>
      <c r="E257" s="21">
        <v>6779.333333333333</v>
      </c>
      <c r="F257" s="21">
        <v>14195851</v>
      </c>
      <c r="G257" s="15">
        <v>1.8</v>
      </c>
      <c r="H257" s="21">
        <v>7886583.8888888881</v>
      </c>
      <c r="I257" s="21">
        <v>1235687</v>
      </c>
      <c r="J257" s="36">
        <v>0</v>
      </c>
      <c r="K257" s="17">
        <v>1.65</v>
      </c>
      <c r="L257" s="21">
        <v>13012863.416666664</v>
      </c>
      <c r="M257" s="21">
        <v>1014179.2833333333</v>
      </c>
      <c r="N257" s="21">
        <f t="shared" si="54"/>
        <v>14027042.699999997</v>
      </c>
      <c r="O257" s="37">
        <f t="shared" si="55"/>
        <v>2069.08880420887</v>
      </c>
      <c r="P257" s="37">
        <f t="shared" si="70"/>
        <v>2400.6516979319881</v>
      </c>
      <c r="Q257" s="37">
        <f t="shared" si="71"/>
        <v>86.188629778791366</v>
      </c>
      <c r="R257" s="38">
        <v>831676.8896800247</v>
      </c>
      <c r="S257" s="39">
        <f t="shared" si="56"/>
        <v>122.67827067755306</v>
      </c>
      <c r="T257" s="40">
        <f t="shared" si="66"/>
        <v>91.298836760638537</v>
      </c>
      <c r="U257" s="38">
        <v>0</v>
      </c>
      <c r="V257" s="39">
        <f t="shared" si="57"/>
        <v>0</v>
      </c>
      <c r="W257" s="41">
        <f t="shared" si="67"/>
        <v>91.298836760638537</v>
      </c>
      <c r="X257" s="42">
        <v>0</v>
      </c>
      <c r="Y257" s="43">
        <f t="shared" si="58"/>
        <v>0</v>
      </c>
      <c r="Z257" s="44">
        <f t="shared" si="59"/>
        <v>0</v>
      </c>
      <c r="AA257" s="45">
        <f t="shared" si="60"/>
        <v>0</v>
      </c>
      <c r="AB257" s="46">
        <f t="shared" si="68"/>
        <v>91.298836760638537</v>
      </c>
      <c r="AC257" s="38">
        <f t="shared" si="61"/>
        <v>831676.8896800247</v>
      </c>
      <c r="AD257" s="39">
        <f t="shared" si="62"/>
        <v>122.67827067755306</v>
      </c>
      <c r="AE257" s="41">
        <f t="shared" si="69"/>
        <v>91.298836760638537</v>
      </c>
      <c r="AF257" s="33"/>
      <c r="AG257" s="47">
        <v>0</v>
      </c>
      <c r="AH257" s="33"/>
      <c r="AI257" s="38">
        <v>0</v>
      </c>
      <c r="AJ257" s="39">
        <f t="shared" si="63"/>
        <v>86.188629778791366</v>
      </c>
      <c r="AK257" s="39">
        <v>0</v>
      </c>
      <c r="AL257" s="48">
        <f t="shared" si="64"/>
        <v>0</v>
      </c>
      <c r="AM257" s="49">
        <f t="shared" si="65"/>
        <v>0</v>
      </c>
      <c r="AO257" s="50">
        <v>129755.75412233075</v>
      </c>
      <c r="AQ257" s="50">
        <v>788658.38888888888</v>
      </c>
      <c r="AS257" s="51">
        <v>-2324787.85</v>
      </c>
      <c r="AT257" s="52">
        <v>-3026597.35</v>
      </c>
      <c r="AU257" s="52">
        <v>-1550255.061741</v>
      </c>
      <c r="AV257" s="52">
        <v>-16247.288339000001</v>
      </c>
      <c r="AW257" s="52">
        <v>-873578</v>
      </c>
      <c r="AX257" s="53">
        <v>-597173.62701599998</v>
      </c>
    </row>
    <row r="258" spans="1:50">
      <c r="A258" s="2">
        <v>744</v>
      </c>
      <c r="B258" s="3">
        <v>5514</v>
      </c>
      <c r="C258" s="35">
        <v>371</v>
      </c>
      <c r="D258" s="4" t="s">
        <v>320</v>
      </c>
      <c r="E258" s="21">
        <v>2651.6666666666665</v>
      </c>
      <c r="F258" s="21">
        <v>5617599</v>
      </c>
      <c r="G258" s="15">
        <v>1.95</v>
      </c>
      <c r="H258" s="21">
        <v>2880820</v>
      </c>
      <c r="I258" s="21">
        <v>378398.33333333331</v>
      </c>
      <c r="J258" s="36">
        <v>0</v>
      </c>
      <c r="K258" s="17">
        <v>1.65</v>
      </c>
      <c r="L258" s="21">
        <v>4753353</v>
      </c>
      <c r="M258" s="21">
        <v>467885.2</v>
      </c>
      <c r="N258" s="21">
        <f t="shared" si="54"/>
        <v>5221238.2</v>
      </c>
      <c r="O258" s="37">
        <f t="shared" si="55"/>
        <v>1969.0401759899437</v>
      </c>
      <c r="P258" s="37">
        <f t="shared" si="70"/>
        <v>2400.6516979319881</v>
      </c>
      <c r="Q258" s="37">
        <f t="shared" si="71"/>
        <v>82.021068599253653</v>
      </c>
      <c r="R258" s="38">
        <v>423461.25770270353</v>
      </c>
      <c r="S258" s="39">
        <f t="shared" si="56"/>
        <v>159.69626311855572</v>
      </c>
      <c r="T258" s="40">
        <f t="shared" si="66"/>
        <v>88.673273217529768</v>
      </c>
      <c r="U258" s="38">
        <v>0</v>
      </c>
      <c r="V258" s="39">
        <f t="shared" si="57"/>
        <v>0</v>
      </c>
      <c r="W258" s="41">
        <f t="shared" si="67"/>
        <v>88.673273217529768</v>
      </c>
      <c r="X258" s="42">
        <v>0</v>
      </c>
      <c r="Y258" s="43">
        <f t="shared" si="58"/>
        <v>0</v>
      </c>
      <c r="Z258" s="44">
        <f t="shared" si="59"/>
        <v>0</v>
      </c>
      <c r="AA258" s="45">
        <f t="shared" si="60"/>
        <v>0</v>
      </c>
      <c r="AB258" s="46">
        <f t="shared" si="68"/>
        <v>88.673273217529768</v>
      </c>
      <c r="AC258" s="38">
        <f t="shared" si="61"/>
        <v>423461.25770270353</v>
      </c>
      <c r="AD258" s="39">
        <f t="shared" si="62"/>
        <v>159.69626311855572</v>
      </c>
      <c r="AE258" s="41">
        <f t="shared" si="69"/>
        <v>88.673273217529768</v>
      </c>
      <c r="AF258" s="33"/>
      <c r="AG258" s="47">
        <v>0</v>
      </c>
      <c r="AH258" s="33"/>
      <c r="AI258" s="38">
        <v>0</v>
      </c>
      <c r="AJ258" s="39">
        <f t="shared" si="63"/>
        <v>82.021068599253653</v>
      </c>
      <c r="AK258" s="39">
        <v>0</v>
      </c>
      <c r="AL258" s="48">
        <f t="shared" si="64"/>
        <v>0</v>
      </c>
      <c r="AM258" s="49">
        <f t="shared" si="65"/>
        <v>0</v>
      </c>
      <c r="AO258" s="50">
        <v>32200.955389629489</v>
      </c>
      <c r="AQ258" s="50">
        <v>288082</v>
      </c>
      <c r="AS258" s="51">
        <v>-990960.05</v>
      </c>
      <c r="AT258" s="52">
        <v>-1170941.5</v>
      </c>
      <c r="AU258" s="52">
        <v>-599768.57362299995</v>
      </c>
      <c r="AV258" s="52">
        <v>-6285.8126979999997</v>
      </c>
      <c r="AW258" s="52">
        <v>-210719</v>
      </c>
      <c r="AX258" s="53">
        <v>-231036.803762</v>
      </c>
    </row>
    <row r="259" spans="1:50">
      <c r="A259" s="2">
        <v>745</v>
      </c>
      <c r="B259" s="3">
        <v>5515</v>
      </c>
      <c r="C259" s="35">
        <v>371</v>
      </c>
      <c r="D259" s="4" t="s">
        <v>321</v>
      </c>
      <c r="E259" s="21">
        <v>3267.6666666666665</v>
      </c>
      <c r="F259" s="21">
        <v>7449253.666666667</v>
      </c>
      <c r="G259" s="15">
        <v>1.59</v>
      </c>
      <c r="H259" s="21">
        <v>4685065.1991614252</v>
      </c>
      <c r="I259" s="21">
        <v>598138</v>
      </c>
      <c r="J259" s="36">
        <v>0</v>
      </c>
      <c r="K259" s="17">
        <v>1.65</v>
      </c>
      <c r="L259" s="21">
        <v>7730357.5786163509</v>
      </c>
      <c r="M259" s="21">
        <v>737427.03749999998</v>
      </c>
      <c r="N259" s="21">
        <f t="shared" ref="N259:N322" si="72">L259+M259</f>
        <v>8467784.6161163505</v>
      </c>
      <c r="O259" s="37">
        <f t="shared" ref="O259:O322" si="73">N259/E259</f>
        <v>2591.3856827857853</v>
      </c>
      <c r="P259" s="37">
        <f t="shared" si="70"/>
        <v>2400.6516979319881</v>
      </c>
      <c r="Q259" s="37">
        <f t="shared" si="71"/>
        <v>107.94509195224374</v>
      </c>
      <c r="R259" s="38">
        <v>-230604.38126768728</v>
      </c>
      <c r="S259" s="39">
        <f t="shared" ref="S259:S322" si="74">R259/E259</f>
        <v>-70.571574395905529</v>
      </c>
      <c r="T259" s="40">
        <f t="shared" si="66"/>
        <v>105.00540792991352</v>
      </c>
      <c r="U259" s="38">
        <v>0</v>
      </c>
      <c r="V259" s="39">
        <f t="shared" ref="V259:V322" si="75">U259/E259</f>
        <v>0</v>
      </c>
      <c r="W259" s="41">
        <f t="shared" si="67"/>
        <v>105.00540792991352</v>
      </c>
      <c r="X259" s="42">
        <v>0</v>
      </c>
      <c r="Y259" s="43">
        <f t="shared" ref="Y259:Y322" si="76">Z259-U259</f>
        <v>0</v>
      </c>
      <c r="Z259" s="44">
        <f t="shared" ref="Z259:Z322" si="77">IF(X259=0,U259,U259-(U259*X259/100))</f>
        <v>0</v>
      </c>
      <c r="AA259" s="45">
        <f t="shared" ref="AA259:AA322" si="78">Z259/E259</f>
        <v>0</v>
      </c>
      <c r="AB259" s="46">
        <f t="shared" si="68"/>
        <v>105.00540792991352</v>
      </c>
      <c r="AC259" s="38">
        <f t="shared" ref="AC259:AC322" si="79">R259+Z259</f>
        <v>-230604.38126768728</v>
      </c>
      <c r="AD259" s="39">
        <f t="shared" ref="AD259:AD322" si="80">S259+AA259</f>
        <v>-70.571574395905529</v>
      </c>
      <c r="AE259" s="41">
        <f t="shared" si="69"/>
        <v>105.00540792991352</v>
      </c>
      <c r="AF259" s="33"/>
      <c r="AG259" s="47">
        <v>0</v>
      </c>
      <c r="AH259" s="33"/>
      <c r="AI259" s="38">
        <v>0</v>
      </c>
      <c r="AJ259" s="39">
        <f t="shared" ref="AJ259:AJ322" si="81">Q259</f>
        <v>107.94509195224374</v>
      </c>
      <c r="AK259" s="39">
        <v>0</v>
      </c>
      <c r="AL259" s="48">
        <f t="shared" ref="AL259:AL322" si="82">AM259-AI259</f>
        <v>0</v>
      </c>
      <c r="AM259" s="49">
        <f t="shared" ref="AM259:AM322" si="83">IF(AK259=0,AI259,AI259-(AI259*AK259/100))</f>
        <v>0</v>
      </c>
      <c r="AO259" s="50">
        <v>33666.451273271356</v>
      </c>
      <c r="AQ259" s="50">
        <v>468506.51991614251</v>
      </c>
      <c r="AS259" s="51">
        <v>-972458.1</v>
      </c>
      <c r="AT259" s="52">
        <v>-1466230.1</v>
      </c>
      <c r="AU259" s="52">
        <v>-751018.51729300001</v>
      </c>
      <c r="AV259" s="52">
        <v>-7870.9721380000001</v>
      </c>
      <c r="AW259" s="52">
        <v>-307454</v>
      </c>
      <c r="AX259" s="53">
        <v>-289299.78233700001</v>
      </c>
    </row>
    <row r="260" spans="1:50">
      <c r="A260" s="2">
        <v>746</v>
      </c>
      <c r="B260" s="3">
        <v>5516</v>
      </c>
      <c r="C260" s="35">
        <v>371</v>
      </c>
      <c r="D260" s="4" t="s">
        <v>322</v>
      </c>
      <c r="E260" s="21">
        <v>1879.6666666666667</v>
      </c>
      <c r="F260" s="21">
        <v>3423553.6666666665</v>
      </c>
      <c r="G260" s="15">
        <v>1.5666666666666667</v>
      </c>
      <c r="H260" s="21">
        <v>2190887.652777778</v>
      </c>
      <c r="I260" s="21">
        <v>308746.33333333331</v>
      </c>
      <c r="J260" s="36">
        <v>0</v>
      </c>
      <c r="K260" s="17">
        <v>1.65</v>
      </c>
      <c r="L260" s="21">
        <v>3614964.6270833332</v>
      </c>
      <c r="M260" s="21">
        <v>383672.00416666665</v>
      </c>
      <c r="N260" s="21">
        <f t="shared" si="72"/>
        <v>3998636.6312499996</v>
      </c>
      <c r="O260" s="37">
        <f t="shared" si="73"/>
        <v>2127.3115612253941</v>
      </c>
      <c r="P260" s="37">
        <f t="shared" si="70"/>
        <v>2400.6516979319881</v>
      </c>
      <c r="Q260" s="37">
        <f t="shared" si="71"/>
        <v>88.61391942271095</v>
      </c>
      <c r="R260" s="38">
        <v>190101.6871429116</v>
      </c>
      <c r="S260" s="39">
        <f t="shared" si="74"/>
        <v>101.13585058143904</v>
      </c>
      <c r="T260" s="40">
        <f t="shared" ref="T260:T323" si="84">(N260+R260)/E260*100/$O$386</f>
        <v>92.826769236307882</v>
      </c>
      <c r="U260" s="38">
        <v>0</v>
      </c>
      <c r="V260" s="39">
        <f t="shared" si="75"/>
        <v>0</v>
      </c>
      <c r="W260" s="41">
        <f t="shared" ref="W260:W323" si="85">(N260+R260+U260)/E260*100/$O$386</f>
        <v>92.826769236307882</v>
      </c>
      <c r="X260" s="42">
        <v>0</v>
      </c>
      <c r="Y260" s="43">
        <f t="shared" si="76"/>
        <v>0</v>
      </c>
      <c r="Z260" s="44">
        <f t="shared" si="77"/>
        <v>0</v>
      </c>
      <c r="AA260" s="45">
        <f t="shared" si="78"/>
        <v>0</v>
      </c>
      <c r="AB260" s="46">
        <f t="shared" ref="AB260:AB323" si="86">(N260+R260+Z260)/E260*100/$O$386</f>
        <v>92.826769236307882</v>
      </c>
      <c r="AC260" s="38">
        <f t="shared" si="79"/>
        <v>190101.6871429116</v>
      </c>
      <c r="AD260" s="39">
        <f t="shared" si="80"/>
        <v>101.13585058143904</v>
      </c>
      <c r="AE260" s="41">
        <f t="shared" ref="AE260:AE323" si="87">(N260+AC260)/E260*100/$O$386</f>
        <v>92.826769236307882</v>
      </c>
      <c r="AF260" s="33"/>
      <c r="AG260" s="47">
        <v>0</v>
      </c>
      <c r="AH260" s="33"/>
      <c r="AI260" s="38">
        <v>0</v>
      </c>
      <c r="AJ260" s="39">
        <f t="shared" si="81"/>
        <v>88.61391942271095</v>
      </c>
      <c r="AK260" s="39">
        <v>0</v>
      </c>
      <c r="AL260" s="48">
        <f t="shared" si="82"/>
        <v>0</v>
      </c>
      <c r="AM260" s="49">
        <f t="shared" si="83"/>
        <v>0</v>
      </c>
      <c r="AO260" s="50">
        <v>9534.3302829870936</v>
      </c>
      <c r="AQ260" s="50">
        <v>219088.7652777778</v>
      </c>
      <c r="AS260" s="51">
        <v>-651200.1</v>
      </c>
      <c r="AT260" s="52">
        <v>-835244.95</v>
      </c>
      <c r="AU260" s="52">
        <v>-427821.26923899999</v>
      </c>
      <c r="AV260" s="52">
        <v>-4483.7367029999996</v>
      </c>
      <c r="AW260" s="52">
        <v>-154298</v>
      </c>
      <c r="AX260" s="53">
        <v>-164800.99653999999</v>
      </c>
    </row>
    <row r="261" spans="1:50">
      <c r="A261" s="2">
        <v>747</v>
      </c>
      <c r="B261" s="3">
        <v>5517</v>
      </c>
      <c r="C261" s="35">
        <v>371</v>
      </c>
      <c r="D261" s="4" t="s">
        <v>323</v>
      </c>
      <c r="E261" s="21">
        <v>439.66666666666669</v>
      </c>
      <c r="F261" s="21">
        <v>745471.66666666663</v>
      </c>
      <c r="G261" s="15">
        <v>1.8333333333333333</v>
      </c>
      <c r="H261" s="21">
        <v>406541.1500974659</v>
      </c>
      <c r="I261" s="21">
        <v>83341.666666666672</v>
      </c>
      <c r="J261" s="36">
        <v>0</v>
      </c>
      <c r="K261" s="17">
        <v>1.65</v>
      </c>
      <c r="L261" s="21">
        <v>670792.89766081853</v>
      </c>
      <c r="M261" s="21">
        <v>85335.983333333337</v>
      </c>
      <c r="N261" s="21">
        <f t="shared" si="72"/>
        <v>756128.88099415181</v>
      </c>
      <c r="O261" s="37">
        <f t="shared" si="73"/>
        <v>1719.7775913437872</v>
      </c>
      <c r="P261" s="37">
        <f t="shared" ref="P261:P324" si="88">$O$386</f>
        <v>2400.6516979319881</v>
      </c>
      <c r="Q261" s="37">
        <f t="shared" ref="Q261:Q324" si="89">O261*$Q$386/$O$386</f>
        <v>71.637947013524226</v>
      </c>
      <c r="R261" s="38">
        <v>110762.33007941289</v>
      </c>
      <c r="S261" s="39">
        <f t="shared" si="74"/>
        <v>251.92341943763356</v>
      </c>
      <c r="T261" s="40">
        <f t="shared" si="84"/>
        <v>82.131906618520233</v>
      </c>
      <c r="U261" s="38">
        <v>40827</v>
      </c>
      <c r="V261" s="39">
        <f t="shared" si="75"/>
        <v>92.858984078847612</v>
      </c>
      <c r="W261" s="41">
        <f t="shared" si="85"/>
        <v>85.999980615212039</v>
      </c>
      <c r="X261" s="42">
        <v>0</v>
      </c>
      <c r="Y261" s="43">
        <f t="shared" si="76"/>
        <v>0</v>
      </c>
      <c r="Z261" s="44">
        <f t="shared" si="77"/>
        <v>40827</v>
      </c>
      <c r="AA261" s="45">
        <f t="shared" si="78"/>
        <v>92.858984078847612</v>
      </c>
      <c r="AB261" s="46">
        <f t="shared" si="86"/>
        <v>85.999980615212039</v>
      </c>
      <c r="AC261" s="38">
        <f t="shared" si="79"/>
        <v>151589.3300794129</v>
      </c>
      <c r="AD261" s="39">
        <f t="shared" si="80"/>
        <v>344.78240351648117</v>
      </c>
      <c r="AE261" s="41">
        <f t="shared" si="87"/>
        <v>85.999980615212039</v>
      </c>
      <c r="AF261" s="33"/>
      <c r="AG261" s="47">
        <v>0</v>
      </c>
      <c r="AH261" s="33"/>
      <c r="AI261" s="38">
        <v>17436.440809605581</v>
      </c>
      <c r="AJ261" s="39">
        <f t="shared" si="81"/>
        <v>71.637947013524226</v>
      </c>
      <c r="AK261" s="39">
        <v>0</v>
      </c>
      <c r="AL261" s="48">
        <f t="shared" si="82"/>
        <v>0</v>
      </c>
      <c r="AM261" s="49">
        <f t="shared" si="83"/>
        <v>17436.440809605581</v>
      </c>
      <c r="AO261" s="50">
        <v>2431.5000581478253</v>
      </c>
      <c r="AQ261" s="50">
        <v>40654.115009746587</v>
      </c>
      <c r="AS261" s="51">
        <v>-161370.95000000001</v>
      </c>
      <c r="AT261" s="52">
        <v>-195378.95</v>
      </c>
      <c r="AU261" s="52">
        <v>-100075.15069900001</v>
      </c>
      <c r="AV261" s="52">
        <v>-1048.827299</v>
      </c>
      <c r="AW261" s="52">
        <v>-24428</v>
      </c>
      <c r="AX261" s="53">
        <v>-38549.940711000003</v>
      </c>
    </row>
    <row r="262" spans="1:50">
      <c r="A262" s="2">
        <v>748</v>
      </c>
      <c r="B262" s="3">
        <v>5518</v>
      </c>
      <c r="C262" s="35">
        <v>371</v>
      </c>
      <c r="D262" s="4" t="s">
        <v>324</v>
      </c>
      <c r="E262" s="21">
        <v>644.66666666666663</v>
      </c>
      <c r="F262" s="21">
        <v>1215360.3333333333</v>
      </c>
      <c r="G262" s="15">
        <v>1.75</v>
      </c>
      <c r="H262" s="21">
        <v>694491.61904761905</v>
      </c>
      <c r="I262" s="21">
        <v>103297</v>
      </c>
      <c r="J262" s="36">
        <v>0</v>
      </c>
      <c r="K262" s="17">
        <v>1.65</v>
      </c>
      <c r="L262" s="21">
        <v>1145911.1714285712</v>
      </c>
      <c r="M262" s="21">
        <v>128613.5</v>
      </c>
      <c r="N262" s="21">
        <f t="shared" si="72"/>
        <v>1274524.6714285712</v>
      </c>
      <c r="O262" s="37">
        <f t="shared" si="73"/>
        <v>1977.0289629191902</v>
      </c>
      <c r="P262" s="37">
        <f t="shared" si="88"/>
        <v>2400.6516979319881</v>
      </c>
      <c r="Q262" s="37">
        <f t="shared" si="89"/>
        <v>82.353844359107882</v>
      </c>
      <c r="R262" s="38">
        <v>101045.31890681881</v>
      </c>
      <c r="S262" s="39">
        <f t="shared" si="74"/>
        <v>156.74041195473447</v>
      </c>
      <c r="T262" s="40">
        <f t="shared" si="84"/>
        <v>88.882921946237943</v>
      </c>
      <c r="U262" s="38">
        <v>0</v>
      </c>
      <c r="V262" s="39">
        <f t="shared" si="75"/>
        <v>0</v>
      </c>
      <c r="W262" s="41">
        <f t="shared" si="85"/>
        <v>88.882921946237943</v>
      </c>
      <c r="X262" s="42">
        <v>0</v>
      </c>
      <c r="Y262" s="43">
        <f t="shared" si="76"/>
        <v>0</v>
      </c>
      <c r="Z262" s="44">
        <f t="shared" si="77"/>
        <v>0</v>
      </c>
      <c r="AA262" s="45">
        <f t="shared" si="78"/>
        <v>0</v>
      </c>
      <c r="AB262" s="46">
        <f t="shared" si="86"/>
        <v>88.882921946237943</v>
      </c>
      <c r="AC262" s="38">
        <f t="shared" si="79"/>
        <v>101045.31890681881</v>
      </c>
      <c r="AD262" s="39">
        <f t="shared" si="80"/>
        <v>156.74041195473447</v>
      </c>
      <c r="AE262" s="41">
        <f t="shared" si="87"/>
        <v>88.882921946237943</v>
      </c>
      <c r="AF262" s="33"/>
      <c r="AG262" s="47">
        <v>0</v>
      </c>
      <c r="AH262" s="33"/>
      <c r="AI262" s="38">
        <v>11749.771867137557</v>
      </c>
      <c r="AJ262" s="39">
        <f t="shared" si="81"/>
        <v>82.353844359107882</v>
      </c>
      <c r="AK262" s="39">
        <v>0</v>
      </c>
      <c r="AL262" s="48">
        <f t="shared" si="82"/>
        <v>0</v>
      </c>
      <c r="AM262" s="49">
        <f t="shared" si="83"/>
        <v>11749.771867137557</v>
      </c>
      <c r="AO262" s="50">
        <v>4161.7714224839037</v>
      </c>
      <c r="AQ262" s="50">
        <v>69449.161904761902</v>
      </c>
      <c r="AS262" s="51">
        <v>-236716.65</v>
      </c>
      <c r="AT262" s="52">
        <v>-289072</v>
      </c>
      <c r="AU262" s="52">
        <v>-148065.73433000001</v>
      </c>
      <c r="AV262" s="52">
        <v>-1551.7876630000001</v>
      </c>
      <c r="AW262" s="52">
        <v>-37530</v>
      </c>
      <c r="AX262" s="53">
        <v>-57036.389552000001</v>
      </c>
    </row>
    <row r="263" spans="1:50">
      <c r="A263" s="2">
        <v>749</v>
      </c>
      <c r="B263" s="3">
        <v>5519</v>
      </c>
      <c r="C263" s="35">
        <v>371</v>
      </c>
      <c r="D263" s="4" t="s">
        <v>325</v>
      </c>
      <c r="E263" s="21">
        <v>2784.6666666666665</v>
      </c>
      <c r="F263" s="21">
        <v>5881149.333333333</v>
      </c>
      <c r="G263" s="15">
        <v>1.55</v>
      </c>
      <c r="H263" s="21">
        <v>3794289.8924731184</v>
      </c>
      <c r="I263" s="21">
        <v>493152.66666666669</v>
      </c>
      <c r="J263" s="36">
        <v>0</v>
      </c>
      <c r="K263" s="17">
        <v>1.65</v>
      </c>
      <c r="L263" s="21">
        <v>6260578.3225806458</v>
      </c>
      <c r="M263" s="21">
        <v>602693.9375</v>
      </c>
      <c r="N263" s="21">
        <f t="shared" si="72"/>
        <v>6863272.2600806458</v>
      </c>
      <c r="O263" s="37">
        <f t="shared" si="73"/>
        <v>2464.6656428348024</v>
      </c>
      <c r="P263" s="37">
        <f t="shared" si="88"/>
        <v>2400.6516979319881</v>
      </c>
      <c r="Q263" s="37">
        <f t="shared" si="89"/>
        <v>102.66652363430973</v>
      </c>
      <c r="R263" s="38">
        <v>-65955.27447190191</v>
      </c>
      <c r="S263" s="39">
        <f t="shared" si="74"/>
        <v>-23.685159614041865</v>
      </c>
      <c r="T263" s="40">
        <f t="shared" si="84"/>
        <v>101.67990988961509</v>
      </c>
      <c r="U263" s="38">
        <v>0</v>
      </c>
      <c r="V263" s="39">
        <f t="shared" si="75"/>
        <v>0</v>
      </c>
      <c r="W263" s="41">
        <f t="shared" si="85"/>
        <v>101.67990988961509</v>
      </c>
      <c r="X263" s="42">
        <v>0</v>
      </c>
      <c r="Y263" s="43">
        <f t="shared" si="76"/>
        <v>0</v>
      </c>
      <c r="Z263" s="44">
        <f t="shared" si="77"/>
        <v>0</v>
      </c>
      <c r="AA263" s="45">
        <f t="shared" si="78"/>
        <v>0</v>
      </c>
      <c r="AB263" s="46">
        <f t="shared" si="86"/>
        <v>101.67990988961509</v>
      </c>
      <c r="AC263" s="38">
        <f t="shared" si="79"/>
        <v>-65955.27447190191</v>
      </c>
      <c r="AD263" s="39">
        <f t="shared" si="80"/>
        <v>-23.685159614041865</v>
      </c>
      <c r="AE263" s="41">
        <f t="shared" si="87"/>
        <v>101.67990988961509</v>
      </c>
      <c r="AF263" s="33"/>
      <c r="AG263" s="47">
        <v>0</v>
      </c>
      <c r="AH263" s="33"/>
      <c r="AI263" s="38">
        <v>0</v>
      </c>
      <c r="AJ263" s="39">
        <f t="shared" si="81"/>
        <v>102.66652363430973</v>
      </c>
      <c r="AK263" s="39">
        <v>0</v>
      </c>
      <c r="AL263" s="48">
        <f t="shared" si="82"/>
        <v>0</v>
      </c>
      <c r="AM263" s="49">
        <f t="shared" si="83"/>
        <v>0</v>
      </c>
      <c r="AO263" s="50">
        <v>31709.068698557363</v>
      </c>
      <c r="AQ263" s="50">
        <v>379428.98924731184</v>
      </c>
      <c r="AS263" s="51">
        <v>-1097745.8</v>
      </c>
      <c r="AT263" s="52">
        <v>-1259750.1000000001</v>
      </c>
      <c r="AU263" s="52">
        <v>-645257.27848600002</v>
      </c>
      <c r="AV263" s="52">
        <v>-6762.5523789999997</v>
      </c>
      <c r="AW263" s="52">
        <v>-282504</v>
      </c>
      <c r="AX263" s="53">
        <v>-248559.50408499999</v>
      </c>
    </row>
    <row r="264" spans="1:50">
      <c r="A264" s="2">
        <v>750</v>
      </c>
      <c r="B264" s="3">
        <v>5520</v>
      </c>
      <c r="C264" s="35">
        <v>371</v>
      </c>
      <c r="D264" s="4" t="s">
        <v>326</v>
      </c>
      <c r="E264" s="21">
        <v>1357.6666666666667</v>
      </c>
      <c r="F264" s="21">
        <v>3460546.6666666665</v>
      </c>
      <c r="G264" s="15">
        <v>1.8333333333333333</v>
      </c>
      <c r="H264" s="21">
        <v>1886356.5009746589</v>
      </c>
      <c r="I264" s="21">
        <v>253251.66666666666</v>
      </c>
      <c r="J264" s="36">
        <v>0</v>
      </c>
      <c r="K264" s="17">
        <v>1.65</v>
      </c>
      <c r="L264" s="21">
        <v>3112488.226608187</v>
      </c>
      <c r="M264" s="21">
        <v>306839.7583333333</v>
      </c>
      <c r="N264" s="21">
        <f t="shared" si="72"/>
        <v>3419327.9849415203</v>
      </c>
      <c r="O264" s="37">
        <f t="shared" si="73"/>
        <v>2518.5327657315393</v>
      </c>
      <c r="P264" s="37">
        <f t="shared" si="88"/>
        <v>2400.6516979319881</v>
      </c>
      <c r="Q264" s="37">
        <f t="shared" si="89"/>
        <v>104.9103777903766</v>
      </c>
      <c r="R264" s="38">
        <v>-59215.982661534639</v>
      </c>
      <c r="S264" s="39">
        <f t="shared" si="74"/>
        <v>-43.615995085834498</v>
      </c>
      <c r="T264" s="40">
        <f t="shared" si="84"/>
        <v>103.09353800793725</v>
      </c>
      <c r="U264" s="38">
        <v>0</v>
      </c>
      <c r="V264" s="39">
        <f t="shared" si="75"/>
        <v>0</v>
      </c>
      <c r="W264" s="41">
        <f t="shared" si="85"/>
        <v>103.09353800793725</v>
      </c>
      <c r="X264" s="42">
        <v>0</v>
      </c>
      <c r="Y264" s="43">
        <f t="shared" si="76"/>
        <v>0</v>
      </c>
      <c r="Z264" s="44">
        <f t="shared" si="77"/>
        <v>0</v>
      </c>
      <c r="AA264" s="45">
        <f t="shared" si="78"/>
        <v>0</v>
      </c>
      <c r="AB264" s="46">
        <f t="shared" si="86"/>
        <v>103.09353800793725</v>
      </c>
      <c r="AC264" s="38">
        <f t="shared" si="79"/>
        <v>-59215.982661534639</v>
      </c>
      <c r="AD264" s="39">
        <f t="shared" si="80"/>
        <v>-43.615995085834498</v>
      </c>
      <c r="AE264" s="41">
        <f t="shared" si="87"/>
        <v>103.09353800793725</v>
      </c>
      <c r="AF264" s="33"/>
      <c r="AG264" s="47">
        <v>0</v>
      </c>
      <c r="AH264" s="33"/>
      <c r="AI264" s="38">
        <v>0</v>
      </c>
      <c r="AJ264" s="39">
        <f t="shared" si="81"/>
        <v>104.9103777903766</v>
      </c>
      <c r="AK264" s="39">
        <v>0</v>
      </c>
      <c r="AL264" s="48">
        <f t="shared" si="82"/>
        <v>0</v>
      </c>
      <c r="AM264" s="49">
        <f t="shared" si="83"/>
        <v>0</v>
      </c>
      <c r="AO264" s="50">
        <v>8300.1361826534139</v>
      </c>
      <c r="AQ264" s="50">
        <v>188635.65009746587</v>
      </c>
      <c r="AS264" s="51">
        <v>-450427.65</v>
      </c>
      <c r="AT264" s="52">
        <v>-600346.19999999995</v>
      </c>
      <c r="AU264" s="52">
        <v>-307503.64487600001</v>
      </c>
      <c r="AV264" s="52">
        <v>-3222.7602459999998</v>
      </c>
      <c r="AW264" s="52">
        <v>-159056</v>
      </c>
      <c r="AX264" s="53">
        <v>-118453.454185</v>
      </c>
    </row>
    <row r="265" spans="1:50">
      <c r="A265" s="2">
        <v>751</v>
      </c>
      <c r="B265" s="3">
        <v>5521</v>
      </c>
      <c r="C265" s="35"/>
      <c r="D265" s="4" t="s">
        <v>327</v>
      </c>
      <c r="E265" s="21">
        <v>2649</v>
      </c>
      <c r="F265" s="21">
        <v>4736052</v>
      </c>
      <c r="G265" s="15">
        <v>1.4166666666666667</v>
      </c>
      <c r="H265" s="21">
        <v>3341472.1182266013</v>
      </c>
      <c r="I265" s="21">
        <v>428429</v>
      </c>
      <c r="J265" s="36">
        <v>0</v>
      </c>
      <c r="K265" s="17">
        <v>1.65</v>
      </c>
      <c r="L265" s="21">
        <v>5513428.9950738922</v>
      </c>
      <c r="M265" s="21">
        <v>529634.8041666667</v>
      </c>
      <c r="N265" s="21">
        <f t="shared" si="72"/>
        <v>6043063.7992405593</v>
      </c>
      <c r="O265" s="37">
        <f t="shared" si="73"/>
        <v>2281.2622873690298</v>
      </c>
      <c r="P265" s="37">
        <f t="shared" si="88"/>
        <v>2400.6516979319881</v>
      </c>
      <c r="Q265" s="37">
        <f t="shared" si="89"/>
        <v>95.026791655540663</v>
      </c>
      <c r="R265" s="38">
        <v>117017.14297507064</v>
      </c>
      <c r="S265" s="39">
        <f t="shared" si="74"/>
        <v>44.174081908293942</v>
      </c>
      <c r="T265" s="40">
        <f t="shared" si="84"/>
        <v>96.866878742990579</v>
      </c>
      <c r="U265" s="38">
        <v>0</v>
      </c>
      <c r="V265" s="39">
        <f t="shared" si="75"/>
        <v>0</v>
      </c>
      <c r="W265" s="41">
        <f t="shared" si="85"/>
        <v>96.866878742990579</v>
      </c>
      <c r="X265" s="42">
        <v>0</v>
      </c>
      <c r="Y265" s="43">
        <f t="shared" si="76"/>
        <v>0</v>
      </c>
      <c r="Z265" s="44">
        <f t="shared" si="77"/>
        <v>0</v>
      </c>
      <c r="AA265" s="45">
        <f t="shared" si="78"/>
        <v>0</v>
      </c>
      <c r="AB265" s="46">
        <f t="shared" si="86"/>
        <v>96.866878742990579</v>
      </c>
      <c r="AC265" s="38">
        <f t="shared" si="79"/>
        <v>117017.14297507064</v>
      </c>
      <c r="AD265" s="39">
        <f t="shared" si="80"/>
        <v>44.174081908293942</v>
      </c>
      <c r="AE265" s="41">
        <f t="shared" si="87"/>
        <v>96.866878742990579</v>
      </c>
      <c r="AF265" s="33"/>
      <c r="AG265" s="47">
        <v>0</v>
      </c>
      <c r="AH265" s="33"/>
      <c r="AI265" s="38">
        <v>0</v>
      </c>
      <c r="AJ265" s="39">
        <f t="shared" si="81"/>
        <v>95.026791655540663</v>
      </c>
      <c r="AK265" s="39">
        <v>0</v>
      </c>
      <c r="AL265" s="48">
        <f t="shared" si="82"/>
        <v>0</v>
      </c>
      <c r="AM265" s="49">
        <f t="shared" si="83"/>
        <v>0</v>
      </c>
      <c r="AO265" s="50">
        <v>16597.66517065779</v>
      </c>
      <c r="AQ265" s="50">
        <v>334147.21182266012</v>
      </c>
      <c r="AS265" s="51">
        <v>-1019239.15</v>
      </c>
      <c r="AT265" s="52">
        <v>-1178934.25</v>
      </c>
      <c r="AU265" s="52">
        <v>-603862.55706000002</v>
      </c>
      <c r="AV265" s="52">
        <v>-6328.7192690000002</v>
      </c>
      <c r="AW265" s="52">
        <v>-196584</v>
      </c>
      <c r="AX265" s="53">
        <v>-232613.84679099999</v>
      </c>
    </row>
    <row r="266" spans="1:50">
      <c r="A266" s="2">
        <v>754</v>
      </c>
      <c r="B266" s="3">
        <v>5524</v>
      </c>
      <c r="C266" s="35"/>
      <c r="D266" s="4" t="s">
        <v>328</v>
      </c>
      <c r="E266" s="21">
        <v>918</v>
      </c>
      <c r="F266" s="21">
        <v>1689438.3333333333</v>
      </c>
      <c r="G266" s="15">
        <v>1.8999999999999997</v>
      </c>
      <c r="H266" s="21">
        <v>889178.07017543865</v>
      </c>
      <c r="I266" s="21">
        <v>171276.33333333334</v>
      </c>
      <c r="J266" s="36">
        <v>0</v>
      </c>
      <c r="K266" s="17">
        <v>1.65</v>
      </c>
      <c r="L266" s="21">
        <v>1467143.8157894735</v>
      </c>
      <c r="M266" s="21">
        <v>175033.3041666667</v>
      </c>
      <c r="N266" s="21">
        <f t="shared" si="72"/>
        <v>1642177.1199561402</v>
      </c>
      <c r="O266" s="37">
        <f t="shared" si="73"/>
        <v>1788.8639650938346</v>
      </c>
      <c r="P266" s="37">
        <f t="shared" si="88"/>
        <v>2400.6516979319881</v>
      </c>
      <c r="Q266" s="37">
        <f t="shared" si="89"/>
        <v>74.515764474906106</v>
      </c>
      <c r="R266" s="38">
        <v>207799.82133580654</v>
      </c>
      <c r="S266" s="39">
        <f t="shared" si="74"/>
        <v>226.36146115011607</v>
      </c>
      <c r="T266" s="40">
        <f t="shared" si="84"/>
        <v>83.944931619190811</v>
      </c>
      <c r="U266" s="38">
        <v>45290</v>
      </c>
      <c r="V266" s="39">
        <f t="shared" si="75"/>
        <v>49.335511982570807</v>
      </c>
      <c r="W266" s="41">
        <f t="shared" si="85"/>
        <v>86.000019911468712</v>
      </c>
      <c r="X266" s="42">
        <v>0</v>
      </c>
      <c r="Y266" s="43">
        <f t="shared" si="76"/>
        <v>0</v>
      </c>
      <c r="Z266" s="44">
        <f t="shared" si="77"/>
        <v>45290</v>
      </c>
      <c r="AA266" s="45">
        <f t="shared" si="78"/>
        <v>49.335511982570807</v>
      </c>
      <c r="AB266" s="46">
        <f t="shared" si="86"/>
        <v>86.000019911468712</v>
      </c>
      <c r="AC266" s="38">
        <f t="shared" si="79"/>
        <v>253089.82133580654</v>
      </c>
      <c r="AD266" s="39">
        <f t="shared" si="80"/>
        <v>275.69697313268688</v>
      </c>
      <c r="AE266" s="41">
        <f t="shared" si="87"/>
        <v>86.000019911468712</v>
      </c>
      <c r="AF266" s="33"/>
      <c r="AG266" s="47">
        <v>0</v>
      </c>
      <c r="AH266" s="33"/>
      <c r="AI266" s="38">
        <v>51526.475796112172</v>
      </c>
      <c r="AJ266" s="39">
        <f t="shared" si="81"/>
        <v>74.515764474906106</v>
      </c>
      <c r="AK266" s="39">
        <v>0</v>
      </c>
      <c r="AL266" s="48">
        <f t="shared" si="82"/>
        <v>0</v>
      </c>
      <c r="AM266" s="49">
        <f t="shared" si="83"/>
        <v>51526.475796112172</v>
      </c>
      <c r="AO266" s="50">
        <v>4309.5018628781418</v>
      </c>
      <c r="AQ266" s="50">
        <v>88917.807017543862</v>
      </c>
      <c r="AS266" s="51">
        <v>-343336</v>
      </c>
      <c r="AT266" s="52">
        <v>-416512.35</v>
      </c>
      <c r="AU266" s="52">
        <v>-213342.02580900001</v>
      </c>
      <c r="AV266" s="52">
        <v>-2235.9091050000002</v>
      </c>
      <c r="AW266" s="52">
        <v>-36268</v>
      </c>
      <c r="AX266" s="53">
        <v>-82181.464516000007</v>
      </c>
    </row>
    <row r="267" spans="1:50">
      <c r="A267" s="2">
        <v>755</v>
      </c>
      <c r="B267" s="3">
        <v>5525</v>
      </c>
      <c r="C267" s="35">
        <v>371</v>
      </c>
      <c r="D267" s="4" t="s">
        <v>329</v>
      </c>
      <c r="E267" s="21">
        <v>2284.6666666666665</v>
      </c>
      <c r="F267" s="21">
        <v>4089946.3333333335</v>
      </c>
      <c r="G267" s="15">
        <v>1.8</v>
      </c>
      <c r="H267" s="21">
        <v>2272192.4074074072</v>
      </c>
      <c r="I267" s="21">
        <v>328908.33333333331</v>
      </c>
      <c r="J267" s="36">
        <v>0</v>
      </c>
      <c r="K267" s="17">
        <v>1.65</v>
      </c>
      <c r="L267" s="21">
        <v>3749117.472222222</v>
      </c>
      <c r="M267" s="21">
        <v>416340.64583333331</v>
      </c>
      <c r="N267" s="21">
        <f t="shared" si="72"/>
        <v>4165458.1180555555</v>
      </c>
      <c r="O267" s="37">
        <f t="shared" si="73"/>
        <v>1823.2235707859159</v>
      </c>
      <c r="P267" s="37">
        <f t="shared" si="88"/>
        <v>2400.6516979319881</v>
      </c>
      <c r="Q267" s="37">
        <f t="shared" si="89"/>
        <v>75.947026066151508</v>
      </c>
      <c r="R267" s="38">
        <v>488115.39395996364</v>
      </c>
      <c r="S267" s="39">
        <f t="shared" si="74"/>
        <v>213.64840704404597</v>
      </c>
      <c r="T267" s="40">
        <f t="shared" si="84"/>
        <v>84.84662642167541</v>
      </c>
      <c r="U267" s="38">
        <v>63259</v>
      </c>
      <c r="V267" s="39">
        <f t="shared" si="75"/>
        <v>27.688503063904292</v>
      </c>
      <c r="W267" s="41">
        <f t="shared" si="85"/>
        <v>86.000000861114344</v>
      </c>
      <c r="X267" s="42">
        <v>0</v>
      </c>
      <c r="Y267" s="43">
        <f t="shared" si="76"/>
        <v>0</v>
      </c>
      <c r="Z267" s="44">
        <f t="shared" si="77"/>
        <v>63259</v>
      </c>
      <c r="AA267" s="45">
        <f t="shared" si="78"/>
        <v>27.688503063904292</v>
      </c>
      <c r="AB267" s="46">
        <f t="shared" si="86"/>
        <v>86.000000861114344</v>
      </c>
      <c r="AC267" s="38">
        <f t="shared" si="79"/>
        <v>551374.39395996369</v>
      </c>
      <c r="AD267" s="39">
        <f t="shared" si="80"/>
        <v>241.33691010795025</v>
      </c>
      <c r="AE267" s="41">
        <f t="shared" si="87"/>
        <v>86.000000861114373</v>
      </c>
      <c r="AF267" s="33"/>
      <c r="AG267" s="47">
        <v>0</v>
      </c>
      <c r="AH267" s="33"/>
      <c r="AI267" s="38">
        <v>0</v>
      </c>
      <c r="AJ267" s="39">
        <f t="shared" si="81"/>
        <v>75.947026066151508</v>
      </c>
      <c r="AK267" s="39">
        <v>0</v>
      </c>
      <c r="AL267" s="48">
        <f t="shared" si="82"/>
        <v>0</v>
      </c>
      <c r="AM267" s="49">
        <f t="shared" si="83"/>
        <v>0</v>
      </c>
      <c r="AO267" s="50">
        <v>21130.834892545165</v>
      </c>
      <c r="AQ267" s="50">
        <v>227219.24074074076</v>
      </c>
      <c r="AS267" s="51">
        <v>-762829.9</v>
      </c>
      <c r="AT267" s="52">
        <v>-1015970.45</v>
      </c>
      <c r="AU267" s="52">
        <v>-520390.78363600001</v>
      </c>
      <c r="AV267" s="52">
        <v>-5453.9019539999999</v>
      </c>
      <c r="AW267" s="52">
        <v>-216883</v>
      </c>
      <c r="AX267" s="53">
        <v>-200459.69169800001</v>
      </c>
    </row>
    <row r="268" spans="1:50">
      <c r="A268" s="2">
        <v>756</v>
      </c>
      <c r="B268" s="3">
        <v>5526</v>
      </c>
      <c r="C268" s="35"/>
      <c r="D268" s="4" t="s">
        <v>330</v>
      </c>
      <c r="E268" s="21">
        <v>1141</v>
      </c>
      <c r="F268" s="21">
        <v>2232131.6666666665</v>
      </c>
      <c r="G268" s="15">
        <v>1.5666666666666667</v>
      </c>
      <c r="H268" s="21">
        <v>1415781.5555555553</v>
      </c>
      <c r="I268" s="21">
        <v>234830.33333333334</v>
      </c>
      <c r="J268" s="36">
        <v>0</v>
      </c>
      <c r="K268" s="17">
        <v>1.65</v>
      </c>
      <c r="L268" s="21">
        <v>2336039.5666666664</v>
      </c>
      <c r="M268" s="21">
        <v>252232.37916666665</v>
      </c>
      <c r="N268" s="21">
        <f t="shared" si="72"/>
        <v>2588271.9458333328</v>
      </c>
      <c r="O268" s="37">
        <f t="shared" si="73"/>
        <v>2268.4241418346473</v>
      </c>
      <c r="P268" s="37">
        <f t="shared" si="88"/>
        <v>2400.6516979319881</v>
      </c>
      <c r="Q268" s="37">
        <f t="shared" si="89"/>
        <v>94.492014138858778</v>
      </c>
      <c r="R268" s="38">
        <v>55822.507357613518</v>
      </c>
      <c r="S268" s="39">
        <f t="shared" si="74"/>
        <v>48.924195756015351</v>
      </c>
      <c r="T268" s="40">
        <f t="shared" si="84"/>
        <v>96.529968907481006</v>
      </c>
      <c r="U268" s="38">
        <v>0</v>
      </c>
      <c r="V268" s="39">
        <f t="shared" si="75"/>
        <v>0</v>
      </c>
      <c r="W268" s="41">
        <f t="shared" si="85"/>
        <v>96.529968907481006</v>
      </c>
      <c r="X268" s="42">
        <v>0</v>
      </c>
      <c r="Y268" s="43">
        <f t="shared" si="76"/>
        <v>0</v>
      </c>
      <c r="Z268" s="44">
        <f t="shared" si="77"/>
        <v>0</v>
      </c>
      <c r="AA268" s="45">
        <f t="shared" si="78"/>
        <v>0</v>
      </c>
      <c r="AB268" s="46">
        <f t="shared" si="86"/>
        <v>96.529968907481006</v>
      </c>
      <c r="AC268" s="38">
        <f t="shared" si="79"/>
        <v>55822.507357613518</v>
      </c>
      <c r="AD268" s="39">
        <f t="shared" si="80"/>
        <v>48.924195756015351</v>
      </c>
      <c r="AE268" s="41">
        <f t="shared" si="87"/>
        <v>96.529968907481006</v>
      </c>
      <c r="AF268" s="33"/>
      <c r="AG268" s="47">
        <v>0</v>
      </c>
      <c r="AH268" s="33"/>
      <c r="AI268" s="38">
        <v>167661.444001422</v>
      </c>
      <c r="AJ268" s="39">
        <f t="shared" si="81"/>
        <v>94.492014138858778</v>
      </c>
      <c r="AK268" s="39">
        <v>0</v>
      </c>
      <c r="AL268" s="48">
        <f t="shared" si="82"/>
        <v>0</v>
      </c>
      <c r="AM268" s="49">
        <f t="shared" si="83"/>
        <v>167661.444001422</v>
      </c>
      <c r="AO268" s="50">
        <v>10061.832595765851</v>
      </c>
      <c r="AQ268" s="50">
        <v>141578.15555555557</v>
      </c>
      <c r="AS268" s="51">
        <v>-388348.05</v>
      </c>
      <c r="AT268" s="52">
        <v>-505321</v>
      </c>
      <c r="AU268" s="52">
        <v>-258830.73067200001</v>
      </c>
      <c r="AV268" s="52">
        <v>-2712.6487870000001</v>
      </c>
      <c r="AW268" s="52">
        <v>-153419</v>
      </c>
      <c r="AX268" s="53">
        <v>-99704.164839000005</v>
      </c>
    </row>
    <row r="269" spans="1:50">
      <c r="A269" s="2">
        <v>761</v>
      </c>
      <c r="B269" s="3">
        <v>1501</v>
      </c>
      <c r="C269" s="35"/>
      <c r="D269" s="4" t="s">
        <v>39</v>
      </c>
      <c r="E269" s="21">
        <v>846.66666666666663</v>
      </c>
      <c r="F269" s="21">
        <v>958272</v>
      </c>
      <c r="G269" s="15">
        <v>1.7</v>
      </c>
      <c r="H269" s="21">
        <v>563689.4117647059</v>
      </c>
      <c r="I269" s="21">
        <v>104528</v>
      </c>
      <c r="J269" s="36">
        <v>0</v>
      </c>
      <c r="K269" s="17">
        <v>1.65</v>
      </c>
      <c r="L269" s="21">
        <v>930087.5294117647</v>
      </c>
      <c r="M269" s="21">
        <v>106356.41666666667</v>
      </c>
      <c r="N269" s="21">
        <f t="shared" si="72"/>
        <v>1036443.9460784313</v>
      </c>
      <c r="O269" s="37">
        <f t="shared" si="73"/>
        <v>1224.1463930060213</v>
      </c>
      <c r="P269" s="37">
        <f t="shared" si="88"/>
        <v>2400.6516979319881</v>
      </c>
      <c r="Q269" s="37">
        <f t="shared" si="89"/>
        <v>50.992253231093336</v>
      </c>
      <c r="R269" s="38">
        <v>368559.89518980734</v>
      </c>
      <c r="S269" s="39">
        <f t="shared" si="74"/>
        <v>435.30696282260709</v>
      </c>
      <c r="T269" s="40">
        <f t="shared" si="84"/>
        <v>69.12511953558878</v>
      </c>
      <c r="U269" s="38">
        <v>342991</v>
      </c>
      <c r="V269" s="39">
        <f t="shared" si="75"/>
        <v>405.10748031496064</v>
      </c>
      <c r="W269" s="41">
        <f t="shared" si="85"/>
        <v>86.000015659167858</v>
      </c>
      <c r="X269" s="42">
        <v>0</v>
      </c>
      <c r="Y269" s="43">
        <f t="shared" si="76"/>
        <v>0</v>
      </c>
      <c r="Z269" s="44">
        <f t="shared" si="77"/>
        <v>342991</v>
      </c>
      <c r="AA269" s="45">
        <f t="shared" si="78"/>
        <v>405.10748031496064</v>
      </c>
      <c r="AB269" s="46">
        <f t="shared" si="86"/>
        <v>86.000015659167858</v>
      </c>
      <c r="AC269" s="38">
        <f t="shared" si="79"/>
        <v>711550.89518980728</v>
      </c>
      <c r="AD269" s="39">
        <f t="shared" si="80"/>
        <v>840.41444313756779</v>
      </c>
      <c r="AE269" s="41">
        <f t="shared" si="87"/>
        <v>86.000015659167858</v>
      </c>
      <c r="AF269" s="33"/>
      <c r="AG269" s="47">
        <v>0</v>
      </c>
      <c r="AH269" s="33"/>
      <c r="AI269" s="38">
        <v>399305.82364570716</v>
      </c>
      <c r="AJ269" s="39">
        <f t="shared" si="81"/>
        <v>50.992253231093336</v>
      </c>
      <c r="AK269" s="39">
        <v>0</v>
      </c>
      <c r="AL269" s="48">
        <f t="shared" si="82"/>
        <v>0</v>
      </c>
      <c r="AM269" s="49">
        <f t="shared" si="83"/>
        <v>399305.82364570716</v>
      </c>
      <c r="AO269" s="50">
        <v>5346.1888011466017</v>
      </c>
      <c r="AQ269" s="50">
        <v>56368.94117647058</v>
      </c>
      <c r="AS269" s="51">
        <v>-304055.55</v>
      </c>
      <c r="AT269" s="52">
        <v>-369887.85</v>
      </c>
      <c r="AU269" s="52">
        <v>-189460.45575600001</v>
      </c>
      <c r="AV269" s="52">
        <v>-1985.6207730000001</v>
      </c>
      <c r="AW269" s="52">
        <v>-72832</v>
      </c>
      <c r="AX269" s="53">
        <v>-72982.046845999997</v>
      </c>
    </row>
    <row r="270" spans="1:50">
      <c r="A270" s="2">
        <v>762</v>
      </c>
      <c r="B270" s="3">
        <v>1502</v>
      </c>
      <c r="C270" s="35"/>
      <c r="D270" s="4" t="s">
        <v>40</v>
      </c>
      <c r="E270" s="21">
        <v>2147.3333333333335</v>
      </c>
      <c r="F270" s="21">
        <v>3074249.6666666665</v>
      </c>
      <c r="G270" s="15">
        <v>1.9166666666666667</v>
      </c>
      <c r="H270" s="21">
        <v>1605130.3903903905</v>
      </c>
      <c r="I270" s="21">
        <v>484508.33333333331</v>
      </c>
      <c r="J270" s="36">
        <v>0</v>
      </c>
      <c r="K270" s="17">
        <v>1.65</v>
      </c>
      <c r="L270" s="21">
        <v>2648465.1441441439</v>
      </c>
      <c r="M270" s="21">
        <v>405289.29083333333</v>
      </c>
      <c r="N270" s="21">
        <f t="shared" si="72"/>
        <v>3053754.4349774774</v>
      </c>
      <c r="O270" s="37">
        <f t="shared" si="73"/>
        <v>1422.1147632617869</v>
      </c>
      <c r="P270" s="37">
        <f t="shared" si="88"/>
        <v>2400.6516979319881</v>
      </c>
      <c r="Q270" s="37">
        <f t="shared" si="89"/>
        <v>59.238696079354213</v>
      </c>
      <c r="R270" s="38">
        <v>777460.64175460231</v>
      </c>
      <c r="S270" s="39">
        <f t="shared" si="74"/>
        <v>362.05866582797375</v>
      </c>
      <c r="T270" s="40">
        <f t="shared" si="84"/>
        <v>74.320378529993121</v>
      </c>
      <c r="U270" s="38">
        <v>602084</v>
      </c>
      <c r="V270" s="39">
        <f t="shared" si="75"/>
        <v>280.38683638621546</v>
      </c>
      <c r="W270" s="41">
        <f t="shared" si="85"/>
        <v>85.99999188780555</v>
      </c>
      <c r="X270" s="42">
        <v>0</v>
      </c>
      <c r="Y270" s="43">
        <f t="shared" si="76"/>
        <v>0</v>
      </c>
      <c r="Z270" s="44">
        <f t="shared" si="77"/>
        <v>602084</v>
      </c>
      <c r="AA270" s="45">
        <f t="shared" si="78"/>
        <v>280.38683638621546</v>
      </c>
      <c r="AB270" s="46">
        <f t="shared" si="86"/>
        <v>85.99999188780555</v>
      </c>
      <c r="AC270" s="38">
        <f t="shared" si="79"/>
        <v>1379544.6417546023</v>
      </c>
      <c r="AD270" s="39">
        <f t="shared" si="80"/>
        <v>642.44550221418922</v>
      </c>
      <c r="AE270" s="41">
        <f t="shared" si="87"/>
        <v>85.99999188780555</v>
      </c>
      <c r="AF270" s="33"/>
      <c r="AG270" s="47">
        <v>0</v>
      </c>
      <c r="AH270" s="33"/>
      <c r="AI270" s="38">
        <v>1700913.9368410353</v>
      </c>
      <c r="AJ270" s="39">
        <f t="shared" si="81"/>
        <v>59.238696079354213</v>
      </c>
      <c r="AK270" s="39">
        <v>0</v>
      </c>
      <c r="AL270" s="48">
        <f t="shared" si="82"/>
        <v>0</v>
      </c>
      <c r="AM270" s="49">
        <f t="shared" si="83"/>
        <v>1700913.9368410353</v>
      </c>
      <c r="AO270" s="50">
        <v>17032.926117014715</v>
      </c>
      <c r="AQ270" s="50">
        <v>160513.03903903905</v>
      </c>
      <c r="AS270" s="51">
        <v>-798586.4</v>
      </c>
      <c r="AT270" s="52">
        <v>-950252.1</v>
      </c>
      <c r="AU270" s="52">
        <v>-486729.14203699998</v>
      </c>
      <c r="AV270" s="52">
        <v>-5101.1145900000001</v>
      </c>
      <c r="AW270" s="52">
        <v>-137782</v>
      </c>
      <c r="AX270" s="53">
        <v>-187492.89345900001</v>
      </c>
    </row>
    <row r="271" spans="1:50">
      <c r="A271" s="2">
        <v>763</v>
      </c>
      <c r="B271" s="3">
        <v>1503</v>
      </c>
      <c r="C271" s="35"/>
      <c r="D271" s="4" t="s">
        <v>41</v>
      </c>
      <c r="E271" s="21">
        <v>1711.3333333333333</v>
      </c>
      <c r="F271" s="21">
        <v>2661318</v>
      </c>
      <c r="G271" s="15">
        <v>1.8</v>
      </c>
      <c r="H271" s="21">
        <v>1478510</v>
      </c>
      <c r="I271" s="21">
        <v>361957</v>
      </c>
      <c r="J271" s="36">
        <v>0</v>
      </c>
      <c r="K271" s="17">
        <v>1.65</v>
      </c>
      <c r="L271" s="21">
        <v>2439541.5</v>
      </c>
      <c r="M271" s="21">
        <v>298886.23791666672</v>
      </c>
      <c r="N271" s="21">
        <f t="shared" si="72"/>
        <v>2738427.7379166665</v>
      </c>
      <c r="O271" s="37">
        <f t="shared" si="73"/>
        <v>1600.1720322847682</v>
      </c>
      <c r="P271" s="37">
        <f t="shared" si="88"/>
        <v>2400.6516979319881</v>
      </c>
      <c r="Q271" s="37">
        <f t="shared" si="89"/>
        <v>66.655734926612496</v>
      </c>
      <c r="R271" s="38">
        <v>506858.38775671431</v>
      </c>
      <c r="S271" s="39">
        <f t="shared" si="74"/>
        <v>296.1774762894708</v>
      </c>
      <c r="T271" s="40">
        <f t="shared" si="84"/>
        <v>78.993113003765842</v>
      </c>
      <c r="U271" s="38">
        <v>287865</v>
      </c>
      <c r="V271" s="39">
        <f t="shared" si="75"/>
        <v>168.21094663030777</v>
      </c>
      <c r="W271" s="41">
        <f t="shared" si="85"/>
        <v>85.999999791016606</v>
      </c>
      <c r="X271" s="42">
        <v>0</v>
      </c>
      <c r="Y271" s="43">
        <f t="shared" si="76"/>
        <v>0</v>
      </c>
      <c r="Z271" s="44">
        <f t="shared" si="77"/>
        <v>287865</v>
      </c>
      <c r="AA271" s="45">
        <f t="shared" si="78"/>
        <v>168.21094663030777</v>
      </c>
      <c r="AB271" s="46">
        <f t="shared" si="86"/>
        <v>85.999999791016606</v>
      </c>
      <c r="AC271" s="38">
        <f t="shared" si="79"/>
        <v>794723.38775671436</v>
      </c>
      <c r="AD271" s="39">
        <f t="shared" si="80"/>
        <v>464.38842291977858</v>
      </c>
      <c r="AE271" s="41">
        <f t="shared" si="87"/>
        <v>85.999999791016606</v>
      </c>
      <c r="AF271" s="33"/>
      <c r="AG271" s="47">
        <v>0</v>
      </c>
      <c r="AH271" s="33"/>
      <c r="AI271" s="38">
        <v>397401.83294668706</v>
      </c>
      <c r="AJ271" s="39">
        <f t="shared" si="81"/>
        <v>66.655734926612496</v>
      </c>
      <c r="AK271" s="39">
        <v>0</v>
      </c>
      <c r="AL271" s="48">
        <f t="shared" si="82"/>
        <v>0</v>
      </c>
      <c r="AM271" s="49">
        <f t="shared" si="83"/>
        <v>397401.83294668706</v>
      </c>
      <c r="AO271" s="50">
        <v>12382.539395051353</v>
      </c>
      <c r="AQ271" s="50">
        <v>147850.99999999997</v>
      </c>
      <c r="AS271" s="51">
        <v>-613085.6</v>
      </c>
      <c r="AT271" s="52">
        <v>-752652.95</v>
      </c>
      <c r="AU271" s="52">
        <v>-385516.77371600003</v>
      </c>
      <c r="AV271" s="52">
        <v>-4040.3687989999999</v>
      </c>
      <c r="AW271" s="52">
        <v>-128815</v>
      </c>
      <c r="AX271" s="53">
        <v>-148504.885239</v>
      </c>
    </row>
    <row r="272" spans="1:50">
      <c r="A272" s="2">
        <v>764</v>
      </c>
      <c r="B272" s="3">
        <v>1504</v>
      </c>
      <c r="C272" s="35"/>
      <c r="D272" s="82" t="s">
        <v>42</v>
      </c>
      <c r="E272" s="21">
        <v>259</v>
      </c>
      <c r="F272" s="21">
        <v>337670.66666666669</v>
      </c>
      <c r="G272" s="15">
        <v>1.84</v>
      </c>
      <c r="H272" s="21">
        <v>183516.66666666666</v>
      </c>
      <c r="I272" s="21">
        <v>36507.666666666664</v>
      </c>
      <c r="J272" s="36">
        <v>0</v>
      </c>
      <c r="K272" s="17">
        <v>1.65</v>
      </c>
      <c r="L272" s="21">
        <v>302802.5</v>
      </c>
      <c r="M272" s="21">
        <v>37990.6875</v>
      </c>
      <c r="N272" s="21">
        <f t="shared" si="72"/>
        <v>340793.1875</v>
      </c>
      <c r="O272" s="37">
        <f t="shared" si="73"/>
        <v>1315.8038127413126</v>
      </c>
      <c r="P272" s="37">
        <f t="shared" si="88"/>
        <v>2400.6516979319881</v>
      </c>
      <c r="Q272" s="37">
        <f t="shared" si="89"/>
        <v>54.810275637852662</v>
      </c>
      <c r="R272" s="38">
        <v>103960.97283782224</v>
      </c>
      <c r="S272" s="39">
        <f t="shared" si="74"/>
        <v>401.39371752054916</v>
      </c>
      <c r="T272" s="40">
        <f t="shared" si="84"/>
        <v>71.530473651847146</v>
      </c>
      <c r="U272" s="38">
        <v>89967</v>
      </c>
      <c r="V272" s="39">
        <f t="shared" si="75"/>
        <v>347.36293436293437</v>
      </c>
      <c r="W272" s="41">
        <f t="shared" si="85"/>
        <v>86.000000183420482</v>
      </c>
      <c r="X272" s="42">
        <v>0</v>
      </c>
      <c r="Y272" s="43">
        <f t="shared" si="76"/>
        <v>0</v>
      </c>
      <c r="Z272" s="44">
        <f t="shared" si="77"/>
        <v>89967</v>
      </c>
      <c r="AA272" s="45">
        <f t="shared" si="78"/>
        <v>347.36293436293437</v>
      </c>
      <c r="AB272" s="46">
        <f t="shared" si="86"/>
        <v>86.000000183420482</v>
      </c>
      <c r="AC272" s="38">
        <f t="shared" si="79"/>
        <v>193927.97283782222</v>
      </c>
      <c r="AD272" s="39">
        <f t="shared" si="80"/>
        <v>748.75665188348353</v>
      </c>
      <c r="AE272" s="41">
        <f t="shared" si="87"/>
        <v>86.000000183420482</v>
      </c>
      <c r="AF272" s="33"/>
      <c r="AG272" s="47">
        <v>0</v>
      </c>
      <c r="AH272" s="33"/>
      <c r="AI272" s="38">
        <v>25897.161231509785</v>
      </c>
      <c r="AJ272" s="39">
        <f t="shared" si="81"/>
        <v>54.810275637852662</v>
      </c>
      <c r="AK272" s="39">
        <v>0</v>
      </c>
      <c r="AL272" s="48">
        <f t="shared" si="82"/>
        <v>0</v>
      </c>
      <c r="AM272" s="49">
        <f t="shared" si="83"/>
        <v>25897.161231509785</v>
      </c>
      <c r="AO272" s="50">
        <v>1612.6814461207182</v>
      </c>
      <c r="AQ272" s="50">
        <v>18351.666666666664</v>
      </c>
      <c r="AS272" s="51">
        <v>-100382.25</v>
      </c>
      <c r="AT272" s="52">
        <v>-114119.05</v>
      </c>
      <c r="AU272" s="52">
        <v>-58452.985748999999</v>
      </c>
      <c r="AV272" s="52">
        <v>-612.61049000000003</v>
      </c>
      <c r="AW272" s="52">
        <v>-25756</v>
      </c>
      <c r="AX272" s="53">
        <v>-22516.669914999999</v>
      </c>
    </row>
    <row r="273" spans="1:50">
      <c r="A273" s="2">
        <v>765</v>
      </c>
      <c r="B273" s="3">
        <v>1505</v>
      </c>
      <c r="C273" s="35"/>
      <c r="D273" s="4" t="s">
        <v>43</v>
      </c>
      <c r="E273" s="21">
        <v>286.33333333333331</v>
      </c>
      <c r="F273" s="21">
        <v>390060</v>
      </c>
      <c r="G273" s="15">
        <v>2.04</v>
      </c>
      <c r="H273" s="21">
        <v>191205.8823529412</v>
      </c>
      <c r="I273" s="21">
        <v>32472.666666666668</v>
      </c>
      <c r="J273" s="36">
        <v>0</v>
      </c>
      <c r="K273" s="17">
        <v>1.65</v>
      </c>
      <c r="L273" s="21">
        <v>315489.70588235295</v>
      </c>
      <c r="M273" s="21">
        <v>33048.733333333337</v>
      </c>
      <c r="N273" s="21">
        <f t="shared" si="72"/>
        <v>348538.43921568629</v>
      </c>
      <c r="O273" s="37">
        <f t="shared" si="73"/>
        <v>1217.2471683900569</v>
      </c>
      <c r="P273" s="37">
        <f t="shared" si="88"/>
        <v>2400.6516979319881</v>
      </c>
      <c r="Q273" s="37">
        <f t="shared" si="89"/>
        <v>50.704863576779566</v>
      </c>
      <c r="R273" s="38">
        <v>125373.82054143712</v>
      </c>
      <c r="S273" s="39">
        <f t="shared" si="74"/>
        <v>437.85967593051384</v>
      </c>
      <c r="T273" s="40">
        <f t="shared" si="84"/>
        <v>68.944064053371108</v>
      </c>
      <c r="U273" s="38">
        <v>117240</v>
      </c>
      <c r="V273" s="39">
        <f t="shared" si="75"/>
        <v>409.4528521536671</v>
      </c>
      <c r="W273" s="41">
        <f t="shared" si="85"/>
        <v>85.999968185835854</v>
      </c>
      <c r="X273" s="42">
        <v>0</v>
      </c>
      <c r="Y273" s="43">
        <f t="shared" si="76"/>
        <v>0</v>
      </c>
      <c r="Z273" s="44">
        <f t="shared" si="77"/>
        <v>117240</v>
      </c>
      <c r="AA273" s="45">
        <f t="shared" si="78"/>
        <v>409.4528521536671</v>
      </c>
      <c r="AB273" s="46">
        <f t="shared" si="86"/>
        <v>85.999968185835854</v>
      </c>
      <c r="AC273" s="38">
        <f t="shared" si="79"/>
        <v>242613.82054143713</v>
      </c>
      <c r="AD273" s="39">
        <f t="shared" si="80"/>
        <v>847.31252808418094</v>
      </c>
      <c r="AE273" s="41">
        <f t="shared" si="87"/>
        <v>85.999968185835854</v>
      </c>
      <c r="AF273" s="33"/>
      <c r="AG273" s="47">
        <v>0</v>
      </c>
      <c r="AH273" s="33"/>
      <c r="AI273" s="38">
        <v>15245.313731433265</v>
      </c>
      <c r="AJ273" s="39">
        <f t="shared" si="81"/>
        <v>50.704863576779566</v>
      </c>
      <c r="AK273" s="39">
        <v>0</v>
      </c>
      <c r="AL273" s="48">
        <f t="shared" si="82"/>
        <v>0</v>
      </c>
      <c r="AM273" s="49">
        <f t="shared" si="83"/>
        <v>15245.313731433265</v>
      </c>
      <c r="AO273" s="50">
        <v>2174.6878296587147</v>
      </c>
      <c r="AQ273" s="50">
        <v>19120.588235294115</v>
      </c>
      <c r="AS273" s="51">
        <v>-88874.4</v>
      </c>
      <c r="AT273" s="52">
        <v>-125220.15</v>
      </c>
      <c r="AU273" s="52">
        <v>-64139.073857000003</v>
      </c>
      <c r="AV273" s="52">
        <v>-672.20295099999998</v>
      </c>
      <c r="AW273" s="52">
        <v>-28617</v>
      </c>
      <c r="AX273" s="53">
        <v>-24707.007455999999</v>
      </c>
    </row>
    <row r="274" spans="1:50">
      <c r="A274" s="2">
        <v>766</v>
      </c>
      <c r="B274" s="3">
        <v>1506</v>
      </c>
      <c r="C274" s="35"/>
      <c r="D274" s="4" t="s">
        <v>44</v>
      </c>
      <c r="E274" s="21">
        <v>800</v>
      </c>
      <c r="F274" s="21">
        <v>952660</v>
      </c>
      <c r="G274" s="15">
        <v>1.74</v>
      </c>
      <c r="H274" s="21">
        <v>547505.74712643679</v>
      </c>
      <c r="I274" s="21">
        <v>118088</v>
      </c>
      <c r="J274" s="36">
        <v>0</v>
      </c>
      <c r="K274" s="17">
        <v>1.65</v>
      </c>
      <c r="L274" s="21">
        <v>903384.48275862075</v>
      </c>
      <c r="M274" s="21">
        <v>103784.24291666667</v>
      </c>
      <c r="N274" s="21">
        <f t="shared" si="72"/>
        <v>1007168.7256752874</v>
      </c>
      <c r="O274" s="37">
        <f t="shared" si="73"/>
        <v>1258.9609070941092</v>
      </c>
      <c r="P274" s="37">
        <f t="shared" si="88"/>
        <v>2400.6516979319881</v>
      </c>
      <c r="Q274" s="37">
        <f t="shared" si="89"/>
        <v>52.442464193311572</v>
      </c>
      <c r="R274" s="38">
        <v>337940.47408801166</v>
      </c>
      <c r="S274" s="39">
        <f t="shared" si="74"/>
        <v>422.42559261001458</v>
      </c>
      <c r="T274" s="40">
        <f t="shared" si="84"/>
        <v>70.038752441786258</v>
      </c>
      <c r="U274" s="38">
        <v>306539</v>
      </c>
      <c r="V274" s="39">
        <f t="shared" si="75"/>
        <v>383.17374999999998</v>
      </c>
      <c r="W274" s="41">
        <f t="shared" si="85"/>
        <v>85.99999123082344</v>
      </c>
      <c r="X274" s="42">
        <v>0</v>
      </c>
      <c r="Y274" s="43">
        <f t="shared" si="76"/>
        <v>0</v>
      </c>
      <c r="Z274" s="44">
        <f t="shared" si="77"/>
        <v>306539</v>
      </c>
      <c r="AA274" s="45">
        <f t="shared" si="78"/>
        <v>383.17374999999998</v>
      </c>
      <c r="AB274" s="46">
        <f t="shared" si="86"/>
        <v>85.99999123082344</v>
      </c>
      <c r="AC274" s="38">
        <f t="shared" si="79"/>
        <v>644479.47408801166</v>
      </c>
      <c r="AD274" s="39">
        <f t="shared" si="80"/>
        <v>805.59934261001456</v>
      </c>
      <c r="AE274" s="41">
        <f t="shared" si="87"/>
        <v>85.99999123082344</v>
      </c>
      <c r="AF274" s="33"/>
      <c r="AG274" s="47">
        <v>0</v>
      </c>
      <c r="AH274" s="33"/>
      <c r="AI274" s="38">
        <v>569151.59480959701</v>
      </c>
      <c r="AJ274" s="39">
        <f t="shared" si="81"/>
        <v>52.442464193311572</v>
      </c>
      <c r="AK274" s="39">
        <v>0</v>
      </c>
      <c r="AL274" s="48">
        <f t="shared" si="82"/>
        <v>0</v>
      </c>
      <c r="AM274" s="49">
        <f t="shared" si="83"/>
        <v>569151.59480959701</v>
      </c>
      <c r="AO274" s="50">
        <v>5894.2122320929248</v>
      </c>
      <c r="AQ274" s="50">
        <v>54750.574712643684</v>
      </c>
      <c r="AS274" s="51">
        <v>-255899</v>
      </c>
      <c r="AT274" s="52">
        <v>-353014.2</v>
      </c>
      <c r="AU274" s="52">
        <v>-180817.60183199999</v>
      </c>
      <c r="AV274" s="52">
        <v>-1895.0402329999999</v>
      </c>
      <c r="AW274" s="52">
        <v>-55786</v>
      </c>
      <c r="AX274" s="53">
        <v>-69652.733785000004</v>
      </c>
    </row>
    <row r="275" spans="1:50">
      <c r="A275" s="2">
        <v>767</v>
      </c>
      <c r="B275" s="3">
        <v>1507</v>
      </c>
      <c r="C275" s="35"/>
      <c r="D275" s="4" t="s">
        <v>45</v>
      </c>
      <c r="E275" s="21">
        <v>963</v>
      </c>
      <c r="F275" s="21">
        <v>1612098.3333333333</v>
      </c>
      <c r="G275" s="15">
        <v>1.7333333333333334</v>
      </c>
      <c r="H275" s="21">
        <v>930166.37254901964</v>
      </c>
      <c r="I275" s="21">
        <v>131052</v>
      </c>
      <c r="J275" s="36">
        <v>0</v>
      </c>
      <c r="K275" s="17">
        <v>1.65</v>
      </c>
      <c r="L275" s="21">
        <v>1534774.5147058822</v>
      </c>
      <c r="M275" s="21">
        <v>135031.13333333333</v>
      </c>
      <c r="N275" s="21">
        <f t="shared" si="72"/>
        <v>1669805.6480392155</v>
      </c>
      <c r="O275" s="37">
        <f t="shared" si="73"/>
        <v>1733.9622513387492</v>
      </c>
      <c r="P275" s="37">
        <f t="shared" si="88"/>
        <v>2400.6516979319881</v>
      </c>
      <c r="Q275" s="37">
        <f t="shared" si="89"/>
        <v>72.228814068798471</v>
      </c>
      <c r="R275" s="38">
        <v>237548.11671563628</v>
      </c>
      <c r="S275" s="39">
        <f t="shared" si="74"/>
        <v>246.67509523949769</v>
      </c>
      <c r="T275" s="40">
        <f t="shared" si="84"/>
        <v>82.504152863343009</v>
      </c>
      <c r="U275" s="38">
        <v>80818</v>
      </c>
      <c r="V275" s="39">
        <f t="shared" si="75"/>
        <v>83.923156801661477</v>
      </c>
      <c r="W275" s="41">
        <f t="shared" si="85"/>
        <v>86.000001797778438</v>
      </c>
      <c r="X275" s="42">
        <v>0</v>
      </c>
      <c r="Y275" s="43">
        <f t="shared" si="76"/>
        <v>0</v>
      </c>
      <c r="Z275" s="44">
        <f t="shared" si="77"/>
        <v>80818</v>
      </c>
      <c r="AA275" s="45">
        <f t="shared" si="78"/>
        <v>83.923156801661477</v>
      </c>
      <c r="AB275" s="46">
        <f t="shared" si="86"/>
        <v>86.000001797778438</v>
      </c>
      <c r="AC275" s="38">
        <f t="shared" si="79"/>
        <v>318366.11671563628</v>
      </c>
      <c r="AD275" s="39">
        <f t="shared" si="80"/>
        <v>330.59825204115918</v>
      </c>
      <c r="AE275" s="41">
        <f t="shared" si="87"/>
        <v>86.000001797778438</v>
      </c>
      <c r="AF275" s="33"/>
      <c r="AG275" s="47">
        <v>0</v>
      </c>
      <c r="AH275" s="33"/>
      <c r="AI275" s="38">
        <v>71557.234443264955</v>
      </c>
      <c r="AJ275" s="39">
        <f t="shared" si="81"/>
        <v>72.228814068798471</v>
      </c>
      <c r="AK275" s="39">
        <v>0</v>
      </c>
      <c r="AL275" s="48">
        <f t="shared" si="82"/>
        <v>0</v>
      </c>
      <c r="AM275" s="49">
        <f t="shared" si="83"/>
        <v>71557.234443264955</v>
      </c>
      <c r="AO275" s="50">
        <v>4478.3298838039891</v>
      </c>
      <c r="AQ275" s="50">
        <v>93016.637254901972</v>
      </c>
      <c r="AS275" s="51">
        <v>-313477.40000000002</v>
      </c>
      <c r="AT275" s="52">
        <v>-427613.45</v>
      </c>
      <c r="AU275" s="52">
        <v>-219028.11391700001</v>
      </c>
      <c r="AV275" s="52">
        <v>-2295.501565</v>
      </c>
      <c r="AW275" s="52">
        <v>-70192</v>
      </c>
      <c r="AX275" s="53">
        <v>-84371.802056</v>
      </c>
    </row>
    <row r="276" spans="1:50">
      <c r="A276" s="2">
        <v>768</v>
      </c>
      <c r="B276" s="3">
        <v>1508</v>
      </c>
      <c r="C276" s="35">
        <v>942</v>
      </c>
      <c r="D276" s="4" t="s">
        <v>46</v>
      </c>
      <c r="E276" s="21">
        <v>12510</v>
      </c>
      <c r="F276" s="21">
        <v>25381021.333333332</v>
      </c>
      <c r="G276" s="15">
        <v>1.67</v>
      </c>
      <c r="H276" s="21">
        <v>15198216.36726547</v>
      </c>
      <c r="I276" s="21">
        <v>2217690.3333333335</v>
      </c>
      <c r="J276" s="36">
        <v>0</v>
      </c>
      <c r="K276" s="17">
        <v>1.65</v>
      </c>
      <c r="L276" s="21">
        <v>25077057.00598802</v>
      </c>
      <c r="M276" s="21">
        <v>2513357.6291666669</v>
      </c>
      <c r="N276" s="21">
        <f t="shared" si="72"/>
        <v>27590414.635154687</v>
      </c>
      <c r="O276" s="37">
        <f t="shared" si="73"/>
        <v>2205.4687957757542</v>
      </c>
      <c r="P276" s="37">
        <f t="shared" si="88"/>
        <v>2400.6516979319881</v>
      </c>
      <c r="Q276" s="37">
        <f t="shared" si="89"/>
        <v>91.869586815764578</v>
      </c>
      <c r="R276" s="38">
        <v>903443.09921055124</v>
      </c>
      <c r="S276" s="39">
        <f t="shared" si="74"/>
        <v>72.217673797805858</v>
      </c>
      <c r="T276" s="40">
        <f t="shared" si="84"/>
        <v>94.877839693931662</v>
      </c>
      <c r="U276" s="38">
        <v>0</v>
      </c>
      <c r="V276" s="39">
        <f t="shared" si="75"/>
        <v>0</v>
      </c>
      <c r="W276" s="41">
        <f t="shared" si="85"/>
        <v>94.877839693931662</v>
      </c>
      <c r="X276" s="42">
        <v>0</v>
      </c>
      <c r="Y276" s="43">
        <f t="shared" si="76"/>
        <v>0</v>
      </c>
      <c r="Z276" s="44">
        <f t="shared" si="77"/>
        <v>0</v>
      </c>
      <c r="AA276" s="45">
        <f t="shared" si="78"/>
        <v>0</v>
      </c>
      <c r="AB276" s="46">
        <f t="shared" si="86"/>
        <v>94.877839693931662</v>
      </c>
      <c r="AC276" s="38">
        <f t="shared" si="79"/>
        <v>903443.09921055124</v>
      </c>
      <c r="AD276" s="39">
        <f t="shared" si="80"/>
        <v>72.217673797805858</v>
      </c>
      <c r="AE276" s="41">
        <f t="shared" si="87"/>
        <v>94.877839693931662</v>
      </c>
      <c r="AF276" s="33"/>
      <c r="AG276" s="47">
        <v>0</v>
      </c>
      <c r="AH276" s="33"/>
      <c r="AI276" s="38">
        <v>0</v>
      </c>
      <c r="AJ276" s="39">
        <f t="shared" si="81"/>
        <v>91.869586815764578</v>
      </c>
      <c r="AK276" s="39">
        <v>0</v>
      </c>
      <c r="AL276" s="48">
        <f t="shared" si="82"/>
        <v>0</v>
      </c>
      <c r="AM276" s="49">
        <f t="shared" si="83"/>
        <v>0</v>
      </c>
      <c r="AO276" s="50">
        <v>106062.38222058378</v>
      </c>
      <c r="AQ276" s="50">
        <v>1519821.636726547</v>
      </c>
      <c r="AS276" s="51">
        <v>-4255283.1500000004</v>
      </c>
      <c r="AT276" s="52">
        <v>-5540324.9500000002</v>
      </c>
      <c r="AU276" s="52">
        <v>-2837812.852897</v>
      </c>
      <c r="AV276" s="52">
        <v>-29741.405018000001</v>
      </c>
      <c r="AW276" s="52">
        <v>-1207648</v>
      </c>
      <c r="AX276" s="53">
        <v>-1093153.6596649999</v>
      </c>
    </row>
    <row r="277" spans="1:50">
      <c r="A277" s="2">
        <v>769</v>
      </c>
      <c r="B277" s="3">
        <v>1509</v>
      </c>
      <c r="C277" s="35"/>
      <c r="D277" s="4" t="s">
        <v>47</v>
      </c>
      <c r="E277" s="21">
        <v>2361.3333333333335</v>
      </c>
      <c r="F277" s="21">
        <v>4001604.6666666665</v>
      </c>
      <c r="G277" s="15">
        <v>1.7</v>
      </c>
      <c r="H277" s="21">
        <v>2353885.0980392154</v>
      </c>
      <c r="I277" s="21">
        <v>567702</v>
      </c>
      <c r="J277" s="36">
        <v>0</v>
      </c>
      <c r="K277" s="17">
        <v>1.65</v>
      </c>
      <c r="L277" s="21">
        <v>3883910.4117647056</v>
      </c>
      <c r="M277" s="21">
        <v>453609.65833333327</v>
      </c>
      <c r="N277" s="21">
        <f t="shared" si="72"/>
        <v>4337520.0700980388</v>
      </c>
      <c r="O277" s="37">
        <f t="shared" si="73"/>
        <v>1836.8944396236752</v>
      </c>
      <c r="P277" s="37">
        <f t="shared" si="88"/>
        <v>2400.6516979319881</v>
      </c>
      <c r="Q277" s="37">
        <f t="shared" si="89"/>
        <v>76.516490968100257</v>
      </c>
      <c r="R277" s="38">
        <v>492550.95820224949</v>
      </c>
      <c r="S277" s="39">
        <f t="shared" si="74"/>
        <v>208.59018557407515</v>
      </c>
      <c r="T277" s="40">
        <f t="shared" si="84"/>
        <v>85.20538930990314</v>
      </c>
      <c r="U277" s="38">
        <v>45044</v>
      </c>
      <c r="V277" s="39">
        <f t="shared" si="75"/>
        <v>19.075663466967814</v>
      </c>
      <c r="W277" s="41">
        <f t="shared" si="85"/>
        <v>85.999992853740849</v>
      </c>
      <c r="X277" s="42">
        <v>0</v>
      </c>
      <c r="Y277" s="43">
        <f t="shared" si="76"/>
        <v>0</v>
      </c>
      <c r="Z277" s="44">
        <f t="shared" si="77"/>
        <v>45044</v>
      </c>
      <c r="AA277" s="45">
        <f t="shared" si="78"/>
        <v>19.075663466967814</v>
      </c>
      <c r="AB277" s="46">
        <f t="shared" si="86"/>
        <v>85.999992853740849</v>
      </c>
      <c r="AC277" s="38">
        <f t="shared" si="79"/>
        <v>537594.95820224949</v>
      </c>
      <c r="AD277" s="39">
        <f t="shared" si="80"/>
        <v>227.66584904104297</v>
      </c>
      <c r="AE277" s="41">
        <f t="shared" si="87"/>
        <v>85.999992853740849</v>
      </c>
      <c r="AF277" s="33"/>
      <c r="AG277" s="47">
        <v>0</v>
      </c>
      <c r="AH277" s="33"/>
      <c r="AI277" s="38">
        <v>104853.71078841144</v>
      </c>
      <c r="AJ277" s="39">
        <f t="shared" si="81"/>
        <v>76.516490968100257</v>
      </c>
      <c r="AK277" s="39">
        <v>0</v>
      </c>
      <c r="AL277" s="48">
        <f t="shared" si="82"/>
        <v>0</v>
      </c>
      <c r="AM277" s="49">
        <f t="shared" si="83"/>
        <v>104853.71078841144</v>
      </c>
      <c r="AO277" s="50">
        <v>21029.995352618516</v>
      </c>
      <c r="AQ277" s="50">
        <v>235388.50980392157</v>
      </c>
      <c r="AS277" s="51">
        <v>-894201.9</v>
      </c>
      <c r="AT277" s="52">
        <v>-1071475.8500000001</v>
      </c>
      <c r="AU277" s="52">
        <v>-548821.22417599999</v>
      </c>
      <c r="AV277" s="52">
        <v>-5751.8642550000004</v>
      </c>
      <c r="AW277" s="52">
        <v>-189534</v>
      </c>
      <c r="AX277" s="53">
        <v>-211411.37940000001</v>
      </c>
    </row>
    <row r="278" spans="1:50">
      <c r="A278" s="2">
        <v>781</v>
      </c>
      <c r="B278" s="3">
        <v>1301</v>
      </c>
      <c r="C278" s="35"/>
      <c r="D278" s="4" t="s">
        <v>30</v>
      </c>
      <c r="E278" s="21">
        <v>239</v>
      </c>
      <c r="F278" s="21">
        <v>378444.66666666669</v>
      </c>
      <c r="G278" s="15">
        <v>1.9400000000000002</v>
      </c>
      <c r="H278" s="21">
        <v>195074.57044673539</v>
      </c>
      <c r="I278" s="21">
        <v>202492</v>
      </c>
      <c r="J278" s="36">
        <v>0</v>
      </c>
      <c r="K278" s="17">
        <v>1.65</v>
      </c>
      <c r="L278" s="21">
        <v>321873.04123711342</v>
      </c>
      <c r="M278" s="21">
        <v>168332.79625000001</v>
      </c>
      <c r="N278" s="21">
        <f t="shared" si="72"/>
        <v>490205.83748711343</v>
      </c>
      <c r="O278" s="37">
        <f t="shared" si="73"/>
        <v>2051.0704497368761</v>
      </c>
      <c r="P278" s="37">
        <f t="shared" si="88"/>
        <v>2400.6516979319881</v>
      </c>
      <c r="Q278" s="37">
        <f t="shared" si="89"/>
        <v>85.438068817052709</v>
      </c>
      <c r="R278" s="38">
        <v>30913.469777893588</v>
      </c>
      <c r="S278" s="39">
        <f t="shared" si="74"/>
        <v>129.34506183219074</v>
      </c>
      <c r="T278" s="40">
        <f t="shared" si="84"/>
        <v>90.825983354743173</v>
      </c>
      <c r="U278" s="38">
        <v>0</v>
      </c>
      <c r="V278" s="39">
        <f t="shared" si="75"/>
        <v>0</v>
      </c>
      <c r="W278" s="41">
        <f t="shared" si="85"/>
        <v>90.825983354743173</v>
      </c>
      <c r="X278" s="42">
        <v>0</v>
      </c>
      <c r="Y278" s="43">
        <f t="shared" si="76"/>
        <v>0</v>
      </c>
      <c r="Z278" s="44">
        <f t="shared" si="77"/>
        <v>0</v>
      </c>
      <c r="AA278" s="45">
        <f t="shared" si="78"/>
        <v>0</v>
      </c>
      <c r="AB278" s="46">
        <f t="shared" si="86"/>
        <v>90.825983354743173</v>
      </c>
      <c r="AC278" s="38">
        <f t="shared" si="79"/>
        <v>30913.469777893588</v>
      </c>
      <c r="AD278" s="39">
        <f t="shared" si="80"/>
        <v>129.34506183219074</v>
      </c>
      <c r="AE278" s="41">
        <f t="shared" si="87"/>
        <v>90.825983354743173</v>
      </c>
      <c r="AF278" s="33"/>
      <c r="AG278" s="47">
        <v>0</v>
      </c>
      <c r="AH278" s="33"/>
      <c r="AI278" s="38">
        <v>286800</v>
      </c>
      <c r="AJ278" s="39">
        <f t="shared" si="81"/>
        <v>85.438068817052709</v>
      </c>
      <c r="AK278" s="39">
        <v>0</v>
      </c>
      <c r="AL278" s="48">
        <f t="shared" si="82"/>
        <v>0</v>
      </c>
      <c r="AM278" s="49">
        <f t="shared" si="83"/>
        <v>286800</v>
      </c>
      <c r="AO278" s="50">
        <v>1751.493158561957</v>
      </c>
      <c r="AQ278" s="50">
        <v>19507.457044673542</v>
      </c>
      <c r="AS278" s="51">
        <v>-68379.5</v>
      </c>
      <c r="AT278" s="52">
        <v>-101685.85</v>
      </c>
      <c r="AU278" s="52">
        <v>-52084.567067999997</v>
      </c>
      <c r="AV278" s="52">
        <v>-545.86693500000001</v>
      </c>
      <c r="AW278" s="52">
        <v>-16023</v>
      </c>
      <c r="AX278" s="53">
        <v>-20063.491870000002</v>
      </c>
    </row>
    <row r="279" spans="1:50">
      <c r="A279" s="2">
        <v>782</v>
      </c>
      <c r="B279" s="3">
        <v>1302</v>
      </c>
      <c r="C279" s="35"/>
      <c r="D279" s="4" t="s">
        <v>31</v>
      </c>
      <c r="E279" s="21">
        <v>320</v>
      </c>
      <c r="F279" s="21">
        <v>542271</v>
      </c>
      <c r="G279" s="15">
        <v>1.25</v>
      </c>
      <c r="H279" s="21">
        <v>433816.8</v>
      </c>
      <c r="I279" s="21">
        <v>1022179</v>
      </c>
      <c r="J279" s="36">
        <v>0</v>
      </c>
      <c r="K279" s="17">
        <v>1.65</v>
      </c>
      <c r="L279" s="21">
        <v>715797.72000000009</v>
      </c>
      <c r="M279" s="21">
        <v>839566.27916666667</v>
      </c>
      <c r="N279" s="21">
        <f t="shared" si="72"/>
        <v>1555363.9991666668</v>
      </c>
      <c r="O279" s="37">
        <f t="shared" si="73"/>
        <v>4860.5124973958336</v>
      </c>
      <c r="P279" s="37">
        <f t="shared" si="88"/>
        <v>2400.6516979319881</v>
      </c>
      <c r="Q279" s="37">
        <f t="shared" si="89"/>
        <v>202.46637617538863</v>
      </c>
      <c r="R279" s="38">
        <v>-291247.51865651947</v>
      </c>
      <c r="S279" s="39">
        <f t="shared" si="74"/>
        <v>-910.14849580162331</v>
      </c>
      <c r="T279" s="40">
        <f t="shared" si="84"/>
        <v>164.55381699049482</v>
      </c>
      <c r="U279" s="38">
        <v>0</v>
      </c>
      <c r="V279" s="39">
        <f t="shared" si="75"/>
        <v>0</v>
      </c>
      <c r="W279" s="41">
        <f t="shared" si="85"/>
        <v>164.55381699049482</v>
      </c>
      <c r="X279" s="42">
        <v>0</v>
      </c>
      <c r="Y279" s="43">
        <f t="shared" si="76"/>
        <v>0</v>
      </c>
      <c r="Z279" s="44">
        <f t="shared" si="77"/>
        <v>0</v>
      </c>
      <c r="AA279" s="45">
        <f t="shared" si="78"/>
        <v>0</v>
      </c>
      <c r="AB279" s="46">
        <f t="shared" si="86"/>
        <v>164.55381699049482</v>
      </c>
      <c r="AC279" s="38">
        <f t="shared" si="79"/>
        <v>-291247.51865651947</v>
      </c>
      <c r="AD279" s="39">
        <f t="shared" si="80"/>
        <v>-910.14849580162331</v>
      </c>
      <c r="AE279" s="41">
        <f t="shared" si="87"/>
        <v>164.55381699049482</v>
      </c>
      <c r="AF279" s="33"/>
      <c r="AG279" s="47">
        <v>0</v>
      </c>
      <c r="AH279" s="33"/>
      <c r="AI279" s="38">
        <v>384000</v>
      </c>
      <c r="AJ279" s="39">
        <f t="shared" si="81"/>
        <v>202.46637617538863</v>
      </c>
      <c r="AK279" s="39">
        <v>100</v>
      </c>
      <c r="AL279" s="48">
        <f t="shared" si="82"/>
        <v>-384000</v>
      </c>
      <c r="AM279" s="49">
        <f t="shared" si="83"/>
        <v>0</v>
      </c>
      <c r="AO279" s="50">
        <v>1310.012107568233</v>
      </c>
      <c r="AQ279" s="50">
        <v>43381.68</v>
      </c>
      <c r="AS279" s="51">
        <v>-124192.65</v>
      </c>
      <c r="AT279" s="52">
        <v>-142537.79999999999</v>
      </c>
      <c r="AU279" s="52">
        <v>-73009.371306000001</v>
      </c>
      <c r="AV279" s="52">
        <v>-765.16718800000001</v>
      </c>
      <c r="AW279" s="52">
        <v>-22134</v>
      </c>
      <c r="AX279" s="53">
        <v>-28123.934019</v>
      </c>
    </row>
    <row r="280" spans="1:50">
      <c r="A280" s="2">
        <v>783</v>
      </c>
      <c r="B280" s="3">
        <v>1303</v>
      </c>
      <c r="C280" s="35"/>
      <c r="D280" s="4" t="s">
        <v>32</v>
      </c>
      <c r="E280" s="21">
        <v>1244.6666666666667</v>
      </c>
      <c r="F280" s="21">
        <v>2156992.6666666665</v>
      </c>
      <c r="G280" s="15">
        <v>1.99</v>
      </c>
      <c r="H280" s="21">
        <v>1083915.9128978224</v>
      </c>
      <c r="I280" s="21">
        <v>574432.33333333337</v>
      </c>
      <c r="J280" s="36">
        <v>0</v>
      </c>
      <c r="K280" s="17">
        <v>1.65</v>
      </c>
      <c r="L280" s="21">
        <v>1788461.2562814069</v>
      </c>
      <c r="M280" s="21">
        <v>478103.97374999995</v>
      </c>
      <c r="N280" s="21">
        <f t="shared" si="72"/>
        <v>2266565.230031407</v>
      </c>
      <c r="O280" s="37">
        <f t="shared" si="73"/>
        <v>1821.0218773685647</v>
      </c>
      <c r="P280" s="37">
        <f t="shared" si="88"/>
        <v>2400.6516979319881</v>
      </c>
      <c r="Q280" s="37">
        <f t="shared" si="89"/>
        <v>75.855313744066308</v>
      </c>
      <c r="R280" s="38">
        <v>266934.98916467075</v>
      </c>
      <c r="S280" s="39">
        <f t="shared" si="74"/>
        <v>214.46303360846605</v>
      </c>
      <c r="T280" s="40">
        <f t="shared" si="84"/>
        <v>84.788847658761753</v>
      </c>
      <c r="U280" s="38">
        <v>36189</v>
      </c>
      <c r="V280" s="39">
        <f t="shared" si="75"/>
        <v>29.075254418853774</v>
      </c>
      <c r="W280" s="41">
        <f t="shared" si="85"/>
        <v>85.999987718933767</v>
      </c>
      <c r="X280" s="42">
        <v>0</v>
      </c>
      <c r="Y280" s="43">
        <f t="shared" si="76"/>
        <v>0</v>
      </c>
      <c r="Z280" s="44">
        <f t="shared" si="77"/>
        <v>36189</v>
      </c>
      <c r="AA280" s="45">
        <f t="shared" si="78"/>
        <v>29.075254418853774</v>
      </c>
      <c r="AB280" s="46">
        <f t="shared" si="86"/>
        <v>85.999987718933767</v>
      </c>
      <c r="AC280" s="38">
        <f t="shared" si="79"/>
        <v>303123.98916467075</v>
      </c>
      <c r="AD280" s="39">
        <f t="shared" si="80"/>
        <v>243.53828802731982</v>
      </c>
      <c r="AE280" s="41">
        <f t="shared" si="87"/>
        <v>85.999987718933767</v>
      </c>
      <c r="AF280" s="33"/>
      <c r="AG280" s="47">
        <v>0</v>
      </c>
      <c r="AH280" s="33"/>
      <c r="AI280" s="38">
        <v>465433.37931076542</v>
      </c>
      <c r="AJ280" s="39">
        <f t="shared" si="81"/>
        <v>75.855313744066308</v>
      </c>
      <c r="AK280" s="39">
        <v>0</v>
      </c>
      <c r="AL280" s="48">
        <f t="shared" si="82"/>
        <v>0</v>
      </c>
      <c r="AM280" s="49">
        <f t="shared" si="83"/>
        <v>465433.37931076542</v>
      </c>
      <c r="AO280" s="50">
        <v>11184.985102200855</v>
      </c>
      <c r="AQ280" s="50">
        <v>108391.59128978224</v>
      </c>
      <c r="AS280" s="51">
        <v>-414249.4</v>
      </c>
      <c r="AT280" s="52">
        <v>-545728.9</v>
      </c>
      <c r="AU280" s="52">
        <v>-279528.09138499998</v>
      </c>
      <c r="AV280" s="52">
        <v>-2929.5653419999999</v>
      </c>
      <c r="AW280" s="52">
        <v>-105854</v>
      </c>
      <c r="AX280" s="53">
        <v>-107676.99348600001</v>
      </c>
    </row>
    <row r="281" spans="1:50">
      <c r="A281" s="2">
        <v>784</v>
      </c>
      <c r="B281" s="3">
        <v>1304</v>
      </c>
      <c r="C281" s="35"/>
      <c r="D281" s="4" t="s">
        <v>33</v>
      </c>
      <c r="E281" s="21">
        <v>889.33333333333337</v>
      </c>
      <c r="F281" s="21">
        <v>1647764.3333333333</v>
      </c>
      <c r="G281" s="15">
        <v>1.6000000000000003</v>
      </c>
      <c r="H281" s="21">
        <v>1029852.7083333334</v>
      </c>
      <c r="I281" s="21">
        <v>703618.33333333337</v>
      </c>
      <c r="J281" s="36">
        <v>0</v>
      </c>
      <c r="K281" s="17">
        <v>1.65</v>
      </c>
      <c r="L281" s="21">
        <v>1699256.96875</v>
      </c>
      <c r="M281" s="21">
        <v>580110.14500000002</v>
      </c>
      <c r="N281" s="21">
        <f t="shared" si="72"/>
        <v>2279367.11375</v>
      </c>
      <c r="O281" s="37">
        <f t="shared" si="73"/>
        <v>2563.0064997188906</v>
      </c>
      <c r="P281" s="37">
        <f t="shared" si="88"/>
        <v>2400.6516979319881</v>
      </c>
      <c r="Q281" s="37">
        <f t="shared" si="89"/>
        <v>106.76294699171734</v>
      </c>
      <c r="R281" s="38">
        <v>-53423.388710653482</v>
      </c>
      <c r="S281" s="39">
        <f t="shared" si="74"/>
        <v>-60.071276661154585</v>
      </c>
      <c r="T281" s="40">
        <f t="shared" si="84"/>
        <v>104.26065660478189</v>
      </c>
      <c r="U281" s="38">
        <v>0</v>
      </c>
      <c r="V281" s="39">
        <f t="shared" si="75"/>
        <v>0</v>
      </c>
      <c r="W281" s="41">
        <f t="shared" si="85"/>
        <v>104.26065660478189</v>
      </c>
      <c r="X281" s="42">
        <v>0</v>
      </c>
      <c r="Y281" s="43">
        <f t="shared" si="76"/>
        <v>0</v>
      </c>
      <c r="Z281" s="44">
        <f t="shared" si="77"/>
        <v>0</v>
      </c>
      <c r="AA281" s="45">
        <f t="shared" si="78"/>
        <v>0</v>
      </c>
      <c r="AB281" s="46">
        <f t="shared" si="86"/>
        <v>104.26065660478189</v>
      </c>
      <c r="AC281" s="38">
        <f t="shared" si="79"/>
        <v>-53423.388710653482</v>
      </c>
      <c r="AD281" s="39">
        <f t="shared" si="80"/>
        <v>-60.071276661154585</v>
      </c>
      <c r="AE281" s="41">
        <f t="shared" si="87"/>
        <v>104.26065660478189</v>
      </c>
      <c r="AF281" s="33"/>
      <c r="AG281" s="47">
        <v>0</v>
      </c>
      <c r="AH281" s="33"/>
      <c r="AI281" s="38">
        <v>984654.16973814205</v>
      </c>
      <c r="AJ281" s="39">
        <f t="shared" si="81"/>
        <v>106.76294699171734</v>
      </c>
      <c r="AK281" s="39">
        <v>0</v>
      </c>
      <c r="AL281" s="48">
        <f t="shared" si="82"/>
        <v>0</v>
      </c>
      <c r="AM281" s="49">
        <f t="shared" si="83"/>
        <v>984654.16973814205</v>
      </c>
      <c r="AO281" s="50">
        <v>5166.4237875282852</v>
      </c>
      <c r="AQ281" s="50">
        <v>102985.27083333333</v>
      </c>
      <c r="AS281" s="51">
        <v>-301202.15000000002</v>
      </c>
      <c r="AT281" s="52">
        <v>-393422.15</v>
      </c>
      <c r="AU281" s="52">
        <v>-201514.96254400001</v>
      </c>
      <c r="AV281" s="52">
        <v>-2111.956788</v>
      </c>
      <c r="AW281" s="52">
        <v>-100238</v>
      </c>
      <c r="AX281" s="53">
        <v>-77625.562432000006</v>
      </c>
    </row>
    <row r="282" spans="1:50">
      <c r="A282" s="2">
        <v>785</v>
      </c>
      <c r="B282" s="3">
        <v>1305</v>
      </c>
      <c r="C282" s="35"/>
      <c r="D282" s="4" t="s">
        <v>34</v>
      </c>
      <c r="E282" s="21">
        <v>4534</v>
      </c>
      <c r="F282" s="21">
        <v>9679614</v>
      </c>
      <c r="G282" s="15">
        <v>1.9733333333333334</v>
      </c>
      <c r="H282" s="21">
        <v>4904681.2222625157</v>
      </c>
      <c r="I282" s="21">
        <v>1047319.6666666666</v>
      </c>
      <c r="J282" s="36">
        <v>0</v>
      </c>
      <c r="K282" s="17">
        <v>1.65</v>
      </c>
      <c r="L282" s="21">
        <v>8092724.01673315</v>
      </c>
      <c r="M282" s="21">
        <v>992056.3583333334</v>
      </c>
      <c r="N282" s="21">
        <f t="shared" si="72"/>
        <v>9084780.3750664834</v>
      </c>
      <c r="O282" s="37">
        <f t="shared" si="73"/>
        <v>2003.7010090574511</v>
      </c>
      <c r="P282" s="37">
        <f t="shared" si="88"/>
        <v>2400.6516979319881</v>
      </c>
      <c r="Q282" s="37">
        <f t="shared" si="89"/>
        <v>83.464877923920184</v>
      </c>
      <c r="R282" s="38">
        <v>665916.53664214257</v>
      </c>
      <c r="S282" s="39">
        <f t="shared" si="74"/>
        <v>146.87175488357798</v>
      </c>
      <c r="T282" s="40">
        <f t="shared" si="84"/>
        <v>89.58287309206969</v>
      </c>
      <c r="U282" s="38">
        <v>0</v>
      </c>
      <c r="V282" s="39">
        <f t="shared" si="75"/>
        <v>0</v>
      </c>
      <c r="W282" s="41">
        <f t="shared" si="85"/>
        <v>89.58287309206969</v>
      </c>
      <c r="X282" s="42">
        <v>0</v>
      </c>
      <c r="Y282" s="43">
        <f t="shared" si="76"/>
        <v>0</v>
      </c>
      <c r="Z282" s="44">
        <f t="shared" si="77"/>
        <v>0</v>
      </c>
      <c r="AA282" s="45">
        <f t="shared" si="78"/>
        <v>0</v>
      </c>
      <c r="AB282" s="46">
        <f t="shared" si="86"/>
        <v>89.58287309206969</v>
      </c>
      <c r="AC282" s="38">
        <f t="shared" si="79"/>
        <v>665916.53664214257</v>
      </c>
      <c r="AD282" s="39">
        <f t="shared" si="80"/>
        <v>146.87175488357798</v>
      </c>
      <c r="AE282" s="41">
        <f t="shared" si="87"/>
        <v>89.58287309206969</v>
      </c>
      <c r="AF282" s="33"/>
      <c r="AG282" s="47">
        <v>0</v>
      </c>
      <c r="AH282" s="33"/>
      <c r="AI282" s="38">
        <v>77994.097484854239</v>
      </c>
      <c r="AJ282" s="39">
        <f t="shared" si="81"/>
        <v>83.464877923920184</v>
      </c>
      <c r="AK282" s="39">
        <v>0</v>
      </c>
      <c r="AL282" s="48">
        <f t="shared" si="82"/>
        <v>0</v>
      </c>
      <c r="AM282" s="49">
        <f t="shared" si="83"/>
        <v>77994.097484854239</v>
      </c>
      <c r="AO282" s="50">
        <v>52122.44750944867</v>
      </c>
      <c r="AQ282" s="50">
        <v>490468.12222625152</v>
      </c>
      <c r="AS282" s="51">
        <v>-1687231.4</v>
      </c>
      <c r="AT282" s="52">
        <v>-2034161.15</v>
      </c>
      <c r="AU282" s="52">
        <v>-1041918.784894</v>
      </c>
      <c r="AV282" s="52">
        <v>-10919.722400000001</v>
      </c>
      <c r="AW282" s="52">
        <v>-408649</v>
      </c>
      <c r="AX282" s="53">
        <v>-401357.45090400003</v>
      </c>
    </row>
    <row r="283" spans="1:50">
      <c r="A283" s="2">
        <v>786</v>
      </c>
      <c r="B283" s="3">
        <v>1306</v>
      </c>
      <c r="C283" s="35"/>
      <c r="D283" s="4" t="s">
        <v>35</v>
      </c>
      <c r="E283" s="21">
        <v>608.33333333333337</v>
      </c>
      <c r="F283" s="21">
        <v>1160748.3333333333</v>
      </c>
      <c r="G283" s="15">
        <v>1.99</v>
      </c>
      <c r="H283" s="21">
        <v>583290.61976549414</v>
      </c>
      <c r="I283" s="21">
        <v>220171</v>
      </c>
      <c r="J283" s="36">
        <v>0</v>
      </c>
      <c r="K283" s="17">
        <v>1.65</v>
      </c>
      <c r="L283" s="21">
        <v>962429.52261306532</v>
      </c>
      <c r="M283" s="21">
        <v>178684.57916666669</v>
      </c>
      <c r="N283" s="21">
        <f t="shared" si="72"/>
        <v>1141114.1017797319</v>
      </c>
      <c r="O283" s="37">
        <f t="shared" si="73"/>
        <v>1875.8040029255867</v>
      </c>
      <c r="P283" s="37">
        <f t="shared" si="88"/>
        <v>2400.6516979319881</v>
      </c>
      <c r="Q283" s="37">
        <f t="shared" si="89"/>
        <v>78.137282661265488</v>
      </c>
      <c r="R283" s="38">
        <v>118134.46868435708</v>
      </c>
      <c r="S283" s="39">
        <f t="shared" si="74"/>
        <v>194.19364715236779</v>
      </c>
      <c r="T283" s="40">
        <f t="shared" si="84"/>
        <v>86.226488076597221</v>
      </c>
      <c r="U283" s="38">
        <v>0</v>
      </c>
      <c r="V283" s="39">
        <f t="shared" si="75"/>
        <v>0</v>
      </c>
      <c r="W283" s="41">
        <f t="shared" si="85"/>
        <v>86.226488076597221</v>
      </c>
      <c r="X283" s="42">
        <v>0</v>
      </c>
      <c r="Y283" s="43">
        <f t="shared" si="76"/>
        <v>0</v>
      </c>
      <c r="Z283" s="44">
        <f t="shared" si="77"/>
        <v>0</v>
      </c>
      <c r="AA283" s="45">
        <f t="shared" si="78"/>
        <v>0</v>
      </c>
      <c r="AB283" s="46">
        <f t="shared" si="86"/>
        <v>86.226488076597221</v>
      </c>
      <c r="AC283" s="38">
        <f t="shared" si="79"/>
        <v>118134.46868435708</v>
      </c>
      <c r="AD283" s="39">
        <f t="shared" si="80"/>
        <v>194.19364715236779</v>
      </c>
      <c r="AE283" s="41">
        <f t="shared" si="87"/>
        <v>86.226488076597221</v>
      </c>
      <c r="AF283" s="33"/>
      <c r="AG283" s="47">
        <v>0</v>
      </c>
      <c r="AH283" s="33"/>
      <c r="AI283" s="38">
        <v>323073.33332534519</v>
      </c>
      <c r="AJ283" s="39">
        <f t="shared" si="81"/>
        <v>78.137282661265488</v>
      </c>
      <c r="AK283" s="39">
        <v>0</v>
      </c>
      <c r="AL283" s="48">
        <f t="shared" si="82"/>
        <v>0</v>
      </c>
      <c r="AM283" s="49">
        <f t="shared" si="83"/>
        <v>323073.33332534519</v>
      </c>
      <c r="AO283" s="50">
        <v>5256.3425887477397</v>
      </c>
      <c r="AQ283" s="50">
        <v>58329.061976549412</v>
      </c>
      <c r="AS283" s="51">
        <v>-218172.25</v>
      </c>
      <c r="AT283" s="52">
        <v>-266425.8</v>
      </c>
      <c r="AU283" s="52">
        <v>-136466.11459000001</v>
      </c>
      <c r="AV283" s="52">
        <v>-1430.2190439999999</v>
      </c>
      <c r="AW283" s="52">
        <v>-40683</v>
      </c>
      <c r="AX283" s="53">
        <v>-52568.10097</v>
      </c>
    </row>
    <row r="284" spans="1:50">
      <c r="A284" s="2">
        <v>791</v>
      </c>
      <c r="B284" s="3">
        <v>1601</v>
      </c>
      <c r="C284" s="35"/>
      <c r="D284" s="82" t="s">
        <v>48</v>
      </c>
      <c r="E284" s="21">
        <v>1380</v>
      </c>
      <c r="F284" s="21">
        <v>1570303</v>
      </c>
      <c r="G284" s="15">
        <v>1.7</v>
      </c>
      <c r="H284" s="21">
        <v>923707.64705882361</v>
      </c>
      <c r="I284" s="21">
        <v>212982</v>
      </c>
      <c r="J284" s="36">
        <v>0</v>
      </c>
      <c r="K284" s="17">
        <v>1.65</v>
      </c>
      <c r="L284" s="21">
        <v>1524117.617647059</v>
      </c>
      <c r="M284" s="21">
        <v>176741.23124999998</v>
      </c>
      <c r="N284" s="21">
        <f t="shared" si="72"/>
        <v>1700858.848897059</v>
      </c>
      <c r="O284" s="37">
        <f t="shared" si="73"/>
        <v>1232.5064122442457</v>
      </c>
      <c r="P284" s="37">
        <f t="shared" si="88"/>
        <v>2400.6516979319881</v>
      </c>
      <c r="Q284" s="37">
        <f t="shared" si="89"/>
        <v>51.340492804765191</v>
      </c>
      <c r="R284" s="38">
        <v>596454.98287216027</v>
      </c>
      <c r="S284" s="39">
        <f t="shared" si="74"/>
        <v>432.21375570446395</v>
      </c>
      <c r="T284" s="40">
        <f t="shared" si="84"/>
        <v>69.344510467002038</v>
      </c>
      <c r="U284" s="38">
        <v>551780</v>
      </c>
      <c r="V284" s="39">
        <f t="shared" si="75"/>
        <v>399.84057971014494</v>
      </c>
      <c r="W284" s="41">
        <f t="shared" si="85"/>
        <v>86.00001197330478</v>
      </c>
      <c r="X284" s="42">
        <v>0</v>
      </c>
      <c r="Y284" s="43">
        <f t="shared" si="76"/>
        <v>0</v>
      </c>
      <c r="Z284" s="44">
        <f t="shared" si="77"/>
        <v>551780</v>
      </c>
      <c r="AA284" s="45">
        <f t="shared" si="78"/>
        <v>399.84057971014494</v>
      </c>
      <c r="AB284" s="46">
        <f t="shared" si="86"/>
        <v>86.00001197330478</v>
      </c>
      <c r="AC284" s="38">
        <f t="shared" si="79"/>
        <v>1148234.9828721602</v>
      </c>
      <c r="AD284" s="39">
        <f t="shared" si="80"/>
        <v>832.05433541460889</v>
      </c>
      <c r="AE284" s="41">
        <f t="shared" si="87"/>
        <v>86.00001197330478</v>
      </c>
      <c r="AF284" s="33"/>
      <c r="AG284" s="47">
        <v>0</v>
      </c>
      <c r="AH284" s="33"/>
      <c r="AI284" s="38">
        <v>927422.64761006297</v>
      </c>
      <c r="AJ284" s="39">
        <f t="shared" si="81"/>
        <v>51.340492804765191</v>
      </c>
      <c r="AK284" s="39">
        <v>0</v>
      </c>
      <c r="AL284" s="48">
        <f t="shared" si="82"/>
        <v>0</v>
      </c>
      <c r="AM284" s="49">
        <f t="shared" si="83"/>
        <v>927422.64761006297</v>
      </c>
      <c r="AO284" s="50">
        <v>8945.5636520937769</v>
      </c>
      <c r="AQ284" s="50">
        <v>92370.764705882364</v>
      </c>
      <c r="AS284" s="51">
        <v>-459778.85</v>
      </c>
      <c r="AT284" s="52">
        <v>-606562.80000000005</v>
      </c>
      <c r="AU284" s="52">
        <v>-310687.85421600001</v>
      </c>
      <c r="AV284" s="52">
        <v>-3256.1320230000001</v>
      </c>
      <c r="AW284" s="52">
        <v>-132738</v>
      </c>
      <c r="AX284" s="53">
        <v>-119680.043208</v>
      </c>
    </row>
    <row r="285" spans="1:50">
      <c r="A285" s="2">
        <v>792</v>
      </c>
      <c r="B285" s="3">
        <v>1602</v>
      </c>
      <c r="C285" s="35"/>
      <c r="D285" s="4" t="s">
        <v>49</v>
      </c>
      <c r="E285" s="21">
        <v>2431.6666666666665</v>
      </c>
      <c r="F285" s="21">
        <v>5229360</v>
      </c>
      <c r="G285" s="15">
        <v>1.9400000000000002</v>
      </c>
      <c r="H285" s="21">
        <v>2695546.3917525779</v>
      </c>
      <c r="I285" s="21">
        <v>1270831.6666666667</v>
      </c>
      <c r="J285" s="36">
        <v>0</v>
      </c>
      <c r="K285" s="17">
        <v>1.65</v>
      </c>
      <c r="L285" s="21">
        <v>4447651.5463917525</v>
      </c>
      <c r="M285" s="21">
        <v>1069813.1125</v>
      </c>
      <c r="N285" s="21">
        <f t="shared" si="72"/>
        <v>5517464.6588917524</v>
      </c>
      <c r="O285" s="37">
        <f t="shared" si="73"/>
        <v>2269.0053429301247</v>
      </c>
      <c r="P285" s="37">
        <f t="shared" si="88"/>
        <v>2400.6516979319881</v>
      </c>
      <c r="Q285" s="37">
        <f t="shared" si="89"/>
        <v>94.516224277129893</v>
      </c>
      <c r="R285" s="38">
        <v>118444.41970109154</v>
      </c>
      <c r="S285" s="39">
        <f t="shared" si="74"/>
        <v>48.709151350688778</v>
      </c>
      <c r="T285" s="40">
        <f t="shared" si="84"/>
        <v>96.545221294591812</v>
      </c>
      <c r="U285" s="38">
        <v>0</v>
      </c>
      <c r="V285" s="39">
        <f t="shared" si="75"/>
        <v>0</v>
      </c>
      <c r="W285" s="41">
        <f t="shared" si="85"/>
        <v>96.545221294591812</v>
      </c>
      <c r="X285" s="42">
        <v>0</v>
      </c>
      <c r="Y285" s="43">
        <f t="shared" si="76"/>
        <v>0</v>
      </c>
      <c r="Z285" s="44">
        <f t="shared" si="77"/>
        <v>0</v>
      </c>
      <c r="AA285" s="45">
        <f t="shared" si="78"/>
        <v>0</v>
      </c>
      <c r="AB285" s="46">
        <f t="shared" si="86"/>
        <v>96.545221294591812</v>
      </c>
      <c r="AC285" s="38">
        <f t="shared" si="79"/>
        <v>118444.41970109154</v>
      </c>
      <c r="AD285" s="39">
        <f t="shared" si="80"/>
        <v>48.709151350688778</v>
      </c>
      <c r="AE285" s="41">
        <f t="shared" si="87"/>
        <v>96.545221294591812</v>
      </c>
      <c r="AF285" s="33"/>
      <c r="AG285" s="47">
        <v>0</v>
      </c>
      <c r="AH285" s="33"/>
      <c r="AI285" s="38">
        <v>1116828.9238414485</v>
      </c>
      <c r="AJ285" s="39">
        <f t="shared" si="81"/>
        <v>94.516224277129893</v>
      </c>
      <c r="AK285" s="39">
        <v>0</v>
      </c>
      <c r="AL285" s="48">
        <f t="shared" si="82"/>
        <v>0</v>
      </c>
      <c r="AM285" s="49">
        <f t="shared" si="83"/>
        <v>1116828.9238414485</v>
      </c>
      <c r="AO285" s="50">
        <v>23690.984690012257</v>
      </c>
      <c r="AQ285" s="50">
        <v>269554.6391752577</v>
      </c>
      <c r="AS285" s="51">
        <v>-764795.75</v>
      </c>
      <c r="AT285" s="52">
        <v>-1074140.1000000001</v>
      </c>
      <c r="AU285" s="52">
        <v>-550185.88532200002</v>
      </c>
      <c r="AV285" s="52">
        <v>-5766.1664449999998</v>
      </c>
      <c r="AW285" s="52">
        <v>-221734</v>
      </c>
      <c r="AX285" s="53">
        <v>-211937.06041000001</v>
      </c>
    </row>
    <row r="286" spans="1:50">
      <c r="A286" s="2">
        <v>793</v>
      </c>
      <c r="B286" s="3">
        <v>1603</v>
      </c>
      <c r="C286" s="35"/>
      <c r="D286" s="4" t="s">
        <v>50</v>
      </c>
      <c r="E286" s="21">
        <v>1378.6666666666667</v>
      </c>
      <c r="F286" s="21">
        <v>1992789</v>
      </c>
      <c r="G286" s="15">
        <v>1.84</v>
      </c>
      <c r="H286" s="21">
        <v>1083037.5</v>
      </c>
      <c r="I286" s="21">
        <v>278571</v>
      </c>
      <c r="J286" s="36">
        <v>0</v>
      </c>
      <c r="K286" s="17">
        <v>1.65</v>
      </c>
      <c r="L286" s="21">
        <v>1787011.875</v>
      </c>
      <c r="M286" s="21">
        <v>225917.55833333335</v>
      </c>
      <c r="N286" s="21">
        <f t="shared" si="72"/>
        <v>2012929.4333333333</v>
      </c>
      <c r="O286" s="37">
        <f t="shared" si="73"/>
        <v>1460.0551982591876</v>
      </c>
      <c r="P286" s="37">
        <f t="shared" si="88"/>
        <v>2400.6516979319881</v>
      </c>
      <c r="Q286" s="37">
        <f t="shared" si="89"/>
        <v>60.819118388433196</v>
      </c>
      <c r="R286" s="38">
        <v>479804.54512642586</v>
      </c>
      <c r="S286" s="39">
        <f t="shared" si="74"/>
        <v>348.02070487893559</v>
      </c>
      <c r="T286" s="40">
        <f t="shared" si="84"/>
        <v>75.316044584712884</v>
      </c>
      <c r="U286" s="38">
        <v>353607</v>
      </c>
      <c r="V286" s="39">
        <f t="shared" si="75"/>
        <v>256.48476789168279</v>
      </c>
      <c r="W286" s="41">
        <f t="shared" si="85"/>
        <v>86.000008781294511</v>
      </c>
      <c r="X286" s="42">
        <v>0</v>
      </c>
      <c r="Y286" s="43">
        <f t="shared" si="76"/>
        <v>0</v>
      </c>
      <c r="Z286" s="44">
        <f t="shared" si="77"/>
        <v>353607</v>
      </c>
      <c r="AA286" s="45">
        <f t="shared" si="78"/>
        <v>256.48476789168279</v>
      </c>
      <c r="AB286" s="46">
        <f t="shared" si="86"/>
        <v>86.000008781294511</v>
      </c>
      <c r="AC286" s="38">
        <f t="shared" si="79"/>
        <v>833411.5451264258</v>
      </c>
      <c r="AD286" s="39">
        <f t="shared" si="80"/>
        <v>604.50547277061833</v>
      </c>
      <c r="AE286" s="41">
        <f t="shared" si="87"/>
        <v>86.000008781294511</v>
      </c>
      <c r="AF286" s="33"/>
      <c r="AG286" s="47">
        <v>0</v>
      </c>
      <c r="AH286" s="33"/>
      <c r="AI286" s="38">
        <v>646860.47624236206</v>
      </c>
      <c r="AJ286" s="39">
        <f t="shared" si="81"/>
        <v>60.819118388433196</v>
      </c>
      <c r="AK286" s="39">
        <v>0</v>
      </c>
      <c r="AL286" s="48">
        <f t="shared" si="82"/>
        <v>0</v>
      </c>
      <c r="AM286" s="49">
        <f t="shared" si="83"/>
        <v>646860.47624236206</v>
      </c>
      <c r="AO286" s="50">
        <v>10951.423276122268</v>
      </c>
      <c r="AQ286" s="50">
        <v>108303.75</v>
      </c>
      <c r="AS286" s="51">
        <v>-444084.6</v>
      </c>
      <c r="AT286" s="52">
        <v>-612335.35</v>
      </c>
      <c r="AU286" s="52">
        <v>-313644.62003200001</v>
      </c>
      <c r="AV286" s="52">
        <v>-3287.1201030000002</v>
      </c>
      <c r="AW286" s="52">
        <v>-144083</v>
      </c>
      <c r="AX286" s="53">
        <v>-120819.018729</v>
      </c>
    </row>
    <row r="287" spans="1:50">
      <c r="A287" s="2">
        <v>794</v>
      </c>
      <c r="B287" s="3">
        <v>1604</v>
      </c>
      <c r="C287" s="35"/>
      <c r="D287" s="4" t="s">
        <v>51</v>
      </c>
      <c r="E287" s="21">
        <v>2977.3333333333335</v>
      </c>
      <c r="F287" s="21">
        <v>5871975.666666667</v>
      </c>
      <c r="G287" s="15">
        <v>1.8999999999999997</v>
      </c>
      <c r="H287" s="21">
        <v>3090513.5087719299</v>
      </c>
      <c r="I287" s="21">
        <v>847022</v>
      </c>
      <c r="J287" s="36">
        <v>0</v>
      </c>
      <c r="K287" s="17">
        <v>1.65</v>
      </c>
      <c r="L287" s="21">
        <v>5099347.2894736836</v>
      </c>
      <c r="M287" s="21">
        <v>699275.13750000007</v>
      </c>
      <c r="N287" s="21">
        <f t="shared" si="72"/>
        <v>5798622.4269736838</v>
      </c>
      <c r="O287" s="37">
        <f t="shared" si="73"/>
        <v>1947.5892611868619</v>
      </c>
      <c r="P287" s="37">
        <f t="shared" si="88"/>
        <v>2400.6516979319881</v>
      </c>
      <c r="Q287" s="37">
        <f t="shared" si="89"/>
        <v>81.127523116518262</v>
      </c>
      <c r="R287" s="38">
        <v>499099.62115091918</v>
      </c>
      <c r="S287" s="39">
        <f t="shared" si="74"/>
        <v>167.63310159569608</v>
      </c>
      <c r="T287" s="40">
        <f t="shared" si="84"/>
        <v>88.110339563406484</v>
      </c>
      <c r="U287" s="38">
        <v>0</v>
      </c>
      <c r="V287" s="39">
        <f t="shared" si="75"/>
        <v>0</v>
      </c>
      <c r="W287" s="41">
        <f t="shared" si="85"/>
        <v>88.110339563406484</v>
      </c>
      <c r="X287" s="42">
        <v>0</v>
      </c>
      <c r="Y287" s="43">
        <f t="shared" si="76"/>
        <v>0</v>
      </c>
      <c r="Z287" s="44">
        <f t="shared" si="77"/>
        <v>0</v>
      </c>
      <c r="AA287" s="45">
        <f t="shared" si="78"/>
        <v>0</v>
      </c>
      <c r="AB287" s="46">
        <f t="shared" si="86"/>
        <v>88.110339563406484</v>
      </c>
      <c r="AC287" s="38">
        <f t="shared" si="79"/>
        <v>499099.62115091918</v>
      </c>
      <c r="AD287" s="39">
        <f t="shared" si="80"/>
        <v>167.63310159569608</v>
      </c>
      <c r="AE287" s="41">
        <f t="shared" si="87"/>
        <v>88.110339563406484</v>
      </c>
      <c r="AF287" s="33"/>
      <c r="AG287" s="47">
        <v>0</v>
      </c>
      <c r="AH287" s="33"/>
      <c r="AI287" s="38">
        <v>744886.20338474482</v>
      </c>
      <c r="AJ287" s="39">
        <f t="shared" si="81"/>
        <v>81.127523116518262</v>
      </c>
      <c r="AK287" s="39">
        <v>0</v>
      </c>
      <c r="AL287" s="48">
        <f t="shared" si="82"/>
        <v>0</v>
      </c>
      <c r="AM287" s="49">
        <f t="shared" si="83"/>
        <v>744886.20338474482</v>
      </c>
      <c r="AO287" s="50">
        <v>24553.668375384965</v>
      </c>
      <c r="AQ287" s="50">
        <v>309051.35087719298</v>
      </c>
      <c r="AS287" s="51">
        <v>-992344.85</v>
      </c>
      <c r="AT287" s="52">
        <v>-1331241</v>
      </c>
      <c r="AU287" s="52">
        <v>-681875.68590100005</v>
      </c>
      <c r="AV287" s="52">
        <v>-7146.3278229999996</v>
      </c>
      <c r="AW287" s="52">
        <v>-252031</v>
      </c>
      <c r="AX287" s="53">
        <v>-262665.27784499998</v>
      </c>
    </row>
    <row r="288" spans="1:50">
      <c r="A288" s="2">
        <v>841</v>
      </c>
      <c r="B288" s="3">
        <v>1401</v>
      </c>
      <c r="C288" s="35"/>
      <c r="D288" s="4" t="s">
        <v>36</v>
      </c>
      <c r="E288" s="21">
        <v>985.66666666666663</v>
      </c>
      <c r="F288" s="21">
        <v>2081107</v>
      </c>
      <c r="G288" s="15">
        <v>1.6666666666666667</v>
      </c>
      <c r="H288" s="21">
        <v>1248056.8872549019</v>
      </c>
      <c r="I288" s="21">
        <v>289167</v>
      </c>
      <c r="J288" s="36">
        <v>0</v>
      </c>
      <c r="K288" s="17">
        <v>1.65</v>
      </c>
      <c r="L288" s="21">
        <v>2059293.8639705882</v>
      </c>
      <c r="M288" s="21">
        <v>236449.29166666666</v>
      </c>
      <c r="N288" s="21">
        <f t="shared" si="72"/>
        <v>2295743.1556372549</v>
      </c>
      <c r="O288" s="37">
        <f t="shared" si="73"/>
        <v>2329.1273138017468</v>
      </c>
      <c r="P288" s="37">
        <f t="shared" si="88"/>
        <v>2400.6516979319881</v>
      </c>
      <c r="Q288" s="37">
        <f t="shared" si="89"/>
        <v>97.020626349426081</v>
      </c>
      <c r="R288" s="38">
        <v>26084.7044776845</v>
      </c>
      <c r="S288" s="39">
        <f t="shared" si="74"/>
        <v>26.464022128188535</v>
      </c>
      <c r="T288" s="40">
        <f t="shared" si="84"/>
        <v>98.122994600138384</v>
      </c>
      <c r="U288" s="38">
        <v>0</v>
      </c>
      <c r="V288" s="39">
        <f t="shared" si="75"/>
        <v>0</v>
      </c>
      <c r="W288" s="41">
        <f t="shared" si="85"/>
        <v>98.122994600138384</v>
      </c>
      <c r="X288" s="42">
        <v>0</v>
      </c>
      <c r="Y288" s="43">
        <f t="shared" si="76"/>
        <v>0</v>
      </c>
      <c r="Z288" s="44">
        <f t="shared" si="77"/>
        <v>0</v>
      </c>
      <c r="AA288" s="45">
        <f t="shared" si="78"/>
        <v>0</v>
      </c>
      <c r="AB288" s="46">
        <f t="shared" si="86"/>
        <v>98.122994600138384</v>
      </c>
      <c r="AC288" s="38">
        <f t="shared" si="79"/>
        <v>26084.7044776845</v>
      </c>
      <c r="AD288" s="39">
        <f t="shared" si="80"/>
        <v>26.464022128188535</v>
      </c>
      <c r="AE288" s="41">
        <f t="shared" si="87"/>
        <v>98.122994600138384</v>
      </c>
      <c r="AF288" s="33"/>
      <c r="AG288" s="47">
        <v>0</v>
      </c>
      <c r="AH288" s="33"/>
      <c r="AI288" s="38">
        <v>538297.18217041506</v>
      </c>
      <c r="AJ288" s="39">
        <f t="shared" si="81"/>
        <v>97.020626349426081</v>
      </c>
      <c r="AK288" s="39">
        <v>0</v>
      </c>
      <c r="AL288" s="48">
        <f t="shared" si="82"/>
        <v>0</v>
      </c>
      <c r="AM288" s="49">
        <f t="shared" si="83"/>
        <v>538297.18217041506</v>
      </c>
      <c r="AO288" s="50">
        <v>8539.9273485877147</v>
      </c>
      <c r="AQ288" s="50">
        <v>124805.6887254902</v>
      </c>
      <c r="AS288" s="51">
        <v>-307937.8</v>
      </c>
      <c r="AT288" s="52">
        <v>-437826.45</v>
      </c>
      <c r="AU288" s="52">
        <v>-224259.31497599999</v>
      </c>
      <c r="AV288" s="52">
        <v>-2350.3266290000001</v>
      </c>
      <c r="AW288" s="52">
        <v>-63910</v>
      </c>
      <c r="AX288" s="53">
        <v>-86386.912593999994</v>
      </c>
    </row>
    <row r="289" spans="1:50">
      <c r="A289" s="2">
        <v>842</v>
      </c>
      <c r="B289" s="3">
        <v>1402</v>
      </c>
      <c r="C289" s="35"/>
      <c r="D289" s="4" t="s">
        <v>37</v>
      </c>
      <c r="E289" s="21">
        <v>813.66666666666663</v>
      </c>
      <c r="F289" s="21">
        <v>1978276.6666666667</v>
      </c>
      <c r="G289" s="15">
        <v>1.8</v>
      </c>
      <c r="H289" s="21">
        <v>1099042.5925925926</v>
      </c>
      <c r="I289" s="21">
        <v>271360.33333333331</v>
      </c>
      <c r="J289" s="36">
        <v>0</v>
      </c>
      <c r="K289" s="17">
        <v>1.65</v>
      </c>
      <c r="L289" s="21">
        <v>1813420.2777777778</v>
      </c>
      <c r="M289" s="21">
        <v>221141.33458333334</v>
      </c>
      <c r="N289" s="21">
        <f t="shared" si="72"/>
        <v>2034561.6123611112</v>
      </c>
      <c r="O289" s="37">
        <f t="shared" si="73"/>
        <v>2500.4853900382359</v>
      </c>
      <c r="P289" s="37">
        <f t="shared" si="88"/>
        <v>2400.6516979319881</v>
      </c>
      <c r="Q289" s="37">
        <f t="shared" si="89"/>
        <v>104.15860793934615</v>
      </c>
      <c r="R289" s="38">
        <v>-30055.598566533801</v>
      </c>
      <c r="S289" s="39">
        <f t="shared" si="74"/>
        <v>-36.938466079312335</v>
      </c>
      <c r="T289" s="40">
        <f t="shared" si="84"/>
        <v>102.61992300178805</v>
      </c>
      <c r="U289" s="38">
        <v>0</v>
      </c>
      <c r="V289" s="39">
        <f t="shared" si="75"/>
        <v>0</v>
      </c>
      <c r="W289" s="41">
        <f t="shared" si="85"/>
        <v>102.61992300178805</v>
      </c>
      <c r="X289" s="42">
        <v>0</v>
      </c>
      <c r="Y289" s="43">
        <f t="shared" si="76"/>
        <v>0</v>
      </c>
      <c r="Z289" s="44">
        <f t="shared" si="77"/>
        <v>0</v>
      </c>
      <c r="AA289" s="45">
        <f t="shared" si="78"/>
        <v>0</v>
      </c>
      <c r="AB289" s="46">
        <f t="shared" si="86"/>
        <v>102.61992300178805</v>
      </c>
      <c r="AC289" s="38">
        <f t="shared" si="79"/>
        <v>-30055.598566533801</v>
      </c>
      <c r="AD289" s="39">
        <f t="shared" si="80"/>
        <v>-36.938466079312335</v>
      </c>
      <c r="AE289" s="41">
        <f t="shared" si="87"/>
        <v>102.61992300178805</v>
      </c>
      <c r="AF289" s="33"/>
      <c r="AG289" s="47">
        <v>0</v>
      </c>
      <c r="AH289" s="33"/>
      <c r="AI289" s="38">
        <v>516259.52415991831</v>
      </c>
      <c r="AJ289" s="39">
        <f t="shared" si="81"/>
        <v>104.15860793934615</v>
      </c>
      <c r="AK289" s="39">
        <v>0</v>
      </c>
      <c r="AL289" s="48">
        <f t="shared" si="82"/>
        <v>0</v>
      </c>
      <c r="AM289" s="49">
        <f t="shared" si="83"/>
        <v>516259.52415991831</v>
      </c>
      <c r="AO289" s="50">
        <v>6619.3508152971908</v>
      </c>
      <c r="AQ289" s="50">
        <v>109904.25925925926</v>
      </c>
      <c r="AS289" s="51">
        <v>-272226.2</v>
      </c>
      <c r="AT289" s="52">
        <v>-359674.85</v>
      </c>
      <c r="AU289" s="52">
        <v>-184229.25469599999</v>
      </c>
      <c r="AV289" s="52">
        <v>-1930.795709</v>
      </c>
      <c r="AW289" s="52">
        <v>-44172</v>
      </c>
      <c r="AX289" s="53">
        <v>-70966.936308999997</v>
      </c>
    </row>
    <row r="290" spans="1:50">
      <c r="A290" s="2">
        <v>843</v>
      </c>
      <c r="B290" s="3">
        <v>1403</v>
      </c>
      <c r="C290" s="35"/>
      <c r="D290" s="4" t="s">
        <v>38</v>
      </c>
      <c r="E290" s="21">
        <v>7281.333333333333</v>
      </c>
      <c r="F290" s="21">
        <v>33759905.666666664</v>
      </c>
      <c r="G290" s="15">
        <v>1.3666666666666665</v>
      </c>
      <c r="H290" s="21">
        <v>24741926.391941387</v>
      </c>
      <c r="I290" s="21">
        <v>4812199</v>
      </c>
      <c r="J290" s="36">
        <v>0</v>
      </c>
      <c r="K290" s="17">
        <v>1.65</v>
      </c>
      <c r="L290" s="21">
        <v>40824178.546703294</v>
      </c>
      <c r="M290" s="21">
        <v>3858270.3250000007</v>
      </c>
      <c r="N290" s="21">
        <f t="shared" si="72"/>
        <v>44682448.871703297</v>
      </c>
      <c r="O290" s="37">
        <f t="shared" si="73"/>
        <v>6136.5751059837894</v>
      </c>
      <c r="P290" s="37">
        <f t="shared" si="88"/>
        <v>2400.6516979319881</v>
      </c>
      <c r="Q290" s="37">
        <f t="shared" si="89"/>
        <v>255.62121782472929</v>
      </c>
      <c r="R290" s="38">
        <v>-10064926.347476309</v>
      </c>
      <c r="S290" s="39">
        <f t="shared" si="74"/>
        <v>-1382.2916609791673</v>
      </c>
      <c r="T290" s="40">
        <f t="shared" si="84"/>
        <v>198.04136722957944</v>
      </c>
      <c r="U290" s="38">
        <v>0</v>
      </c>
      <c r="V290" s="39">
        <f t="shared" si="75"/>
        <v>0</v>
      </c>
      <c r="W290" s="41">
        <f t="shared" si="85"/>
        <v>198.04136722957944</v>
      </c>
      <c r="X290" s="42">
        <v>0</v>
      </c>
      <c r="Y290" s="43">
        <f t="shared" si="76"/>
        <v>0</v>
      </c>
      <c r="Z290" s="44">
        <f t="shared" si="77"/>
        <v>0</v>
      </c>
      <c r="AA290" s="45">
        <f t="shared" si="78"/>
        <v>0</v>
      </c>
      <c r="AB290" s="46">
        <f t="shared" si="86"/>
        <v>198.04136722957944</v>
      </c>
      <c r="AC290" s="38">
        <f t="shared" si="79"/>
        <v>-10064926.347476309</v>
      </c>
      <c r="AD290" s="39">
        <f t="shared" si="80"/>
        <v>-1382.2916609791673</v>
      </c>
      <c r="AE290" s="41">
        <f t="shared" si="87"/>
        <v>198.04136722957944</v>
      </c>
      <c r="AF290" s="33"/>
      <c r="AG290" s="47">
        <v>0</v>
      </c>
      <c r="AH290" s="33"/>
      <c r="AI290" s="38">
        <v>893493.00450940873</v>
      </c>
      <c r="AJ290" s="39">
        <f t="shared" si="81"/>
        <v>255.62121782472929</v>
      </c>
      <c r="AK290" s="39">
        <v>100</v>
      </c>
      <c r="AL290" s="48">
        <f t="shared" si="82"/>
        <v>-893493.00450940873</v>
      </c>
      <c r="AM290" s="49">
        <f t="shared" si="83"/>
        <v>0</v>
      </c>
      <c r="AO290" s="50">
        <v>93804.34927624221</v>
      </c>
      <c r="AQ290" s="50">
        <v>2474192.6391941393</v>
      </c>
      <c r="AS290" s="51">
        <v>-2297129.25</v>
      </c>
      <c r="AT290" s="52">
        <v>-3214871.6</v>
      </c>
      <c r="AU290" s="52">
        <v>-1646691.1160510001</v>
      </c>
      <c r="AV290" s="52">
        <v>-17257.976462999999</v>
      </c>
      <c r="AW290" s="52">
        <v>-641146</v>
      </c>
      <c r="AX290" s="53">
        <v>-634321.75170100003</v>
      </c>
    </row>
    <row r="291" spans="1:50">
      <c r="A291" s="2">
        <v>852</v>
      </c>
      <c r="B291" s="3">
        <v>2502</v>
      </c>
      <c r="C291" s="35"/>
      <c r="D291" s="4" t="s">
        <v>156</v>
      </c>
      <c r="E291" s="21">
        <v>1592.6666666666667</v>
      </c>
      <c r="F291" s="21">
        <v>1804102</v>
      </c>
      <c r="G291" s="15">
        <v>1.99</v>
      </c>
      <c r="H291" s="21">
        <v>906583.91959798988</v>
      </c>
      <c r="I291" s="21">
        <v>245048</v>
      </c>
      <c r="J291" s="36">
        <v>0</v>
      </c>
      <c r="K291" s="17">
        <v>1.65</v>
      </c>
      <c r="L291" s="21">
        <v>1495863.4673366833</v>
      </c>
      <c r="M291" s="21">
        <v>201501.92500000002</v>
      </c>
      <c r="N291" s="21">
        <f t="shared" si="72"/>
        <v>1697365.3923366833</v>
      </c>
      <c r="O291" s="37">
        <f t="shared" si="73"/>
        <v>1065.7380027229071</v>
      </c>
      <c r="P291" s="37">
        <f t="shared" si="88"/>
        <v>2400.6516979319881</v>
      </c>
      <c r="Q291" s="37">
        <f t="shared" si="89"/>
        <v>44.393695413665128</v>
      </c>
      <c r="R291" s="38">
        <v>786646.84173744102</v>
      </c>
      <c r="S291" s="39">
        <f t="shared" si="74"/>
        <v>493.91806722735936</v>
      </c>
      <c r="T291" s="40">
        <f t="shared" si="84"/>
        <v>64.968028110608998</v>
      </c>
      <c r="U291" s="38">
        <v>804144</v>
      </c>
      <c r="V291" s="39">
        <f t="shared" si="75"/>
        <v>504.90414399330263</v>
      </c>
      <c r="W291" s="41">
        <f t="shared" si="85"/>
        <v>85.9999897412048</v>
      </c>
      <c r="X291" s="42">
        <v>0</v>
      </c>
      <c r="Y291" s="43">
        <f t="shared" si="76"/>
        <v>0</v>
      </c>
      <c r="Z291" s="44">
        <f t="shared" si="77"/>
        <v>804144</v>
      </c>
      <c r="AA291" s="45">
        <f t="shared" si="78"/>
        <v>504.90414399330263</v>
      </c>
      <c r="AB291" s="46">
        <f t="shared" si="86"/>
        <v>85.9999897412048</v>
      </c>
      <c r="AC291" s="38">
        <f t="shared" si="79"/>
        <v>1590790.841737441</v>
      </c>
      <c r="AD291" s="39">
        <f t="shared" si="80"/>
        <v>998.82221122066198</v>
      </c>
      <c r="AE291" s="41">
        <f t="shared" si="87"/>
        <v>85.9999897412048</v>
      </c>
      <c r="AF291" s="33"/>
      <c r="AG291" s="47">
        <v>0</v>
      </c>
      <c r="AH291" s="33"/>
      <c r="AI291" s="38">
        <v>671319.03524265334</v>
      </c>
      <c r="AJ291" s="39">
        <f t="shared" si="81"/>
        <v>44.393695413665128</v>
      </c>
      <c r="AK291" s="39">
        <v>0</v>
      </c>
      <c r="AL291" s="48">
        <f t="shared" si="82"/>
        <v>0</v>
      </c>
      <c r="AM291" s="49">
        <f t="shared" si="83"/>
        <v>671319.03524265334</v>
      </c>
      <c r="AO291" s="50">
        <v>12395.841065544415</v>
      </c>
      <c r="AQ291" s="50">
        <v>90658.391959799003</v>
      </c>
      <c r="AS291" s="51">
        <v>-558190.55000000005</v>
      </c>
      <c r="AT291" s="52">
        <v>-703808.2</v>
      </c>
      <c r="AU291" s="52">
        <v>-360497.986042</v>
      </c>
      <c r="AV291" s="52">
        <v>-3778.1619740000001</v>
      </c>
      <c r="AW291" s="52">
        <v>-94404</v>
      </c>
      <c r="AX291" s="53">
        <v>-138867.400062</v>
      </c>
    </row>
    <row r="292" spans="1:50">
      <c r="A292" s="2">
        <v>853</v>
      </c>
      <c r="B292" s="3">
        <v>2503</v>
      </c>
      <c r="C292" s="35"/>
      <c r="D292" s="4" t="s">
        <v>157</v>
      </c>
      <c r="E292" s="21">
        <v>1692.6666666666667</v>
      </c>
      <c r="F292" s="21">
        <v>2217192.6666666665</v>
      </c>
      <c r="G292" s="15">
        <v>1.6900000000000002</v>
      </c>
      <c r="H292" s="21">
        <v>1311948.3234714004</v>
      </c>
      <c r="I292" s="21">
        <v>364513</v>
      </c>
      <c r="J292" s="36">
        <v>0</v>
      </c>
      <c r="K292" s="17">
        <v>1.65</v>
      </c>
      <c r="L292" s="21">
        <v>2164714.7337278109</v>
      </c>
      <c r="M292" s="21">
        <v>298803.29541666666</v>
      </c>
      <c r="N292" s="21">
        <f t="shared" si="72"/>
        <v>2463518.0291444776</v>
      </c>
      <c r="O292" s="37">
        <f t="shared" si="73"/>
        <v>1455.406476454004</v>
      </c>
      <c r="P292" s="37">
        <f t="shared" si="88"/>
        <v>2400.6516979319881</v>
      </c>
      <c r="Q292" s="37">
        <f t="shared" si="89"/>
        <v>60.625474228841526</v>
      </c>
      <c r="R292" s="38">
        <v>591994.47894204059</v>
      </c>
      <c r="S292" s="39">
        <f t="shared" si="74"/>
        <v>349.74073194685343</v>
      </c>
      <c r="T292" s="40">
        <f t="shared" si="84"/>
        <v>75.194048764170148</v>
      </c>
      <c r="U292" s="38">
        <v>439100</v>
      </c>
      <c r="V292" s="39">
        <f t="shared" si="75"/>
        <v>259.41315478534852</v>
      </c>
      <c r="W292" s="41">
        <f t="shared" si="85"/>
        <v>85.999995957959911</v>
      </c>
      <c r="X292" s="42">
        <v>0</v>
      </c>
      <c r="Y292" s="43">
        <f t="shared" si="76"/>
        <v>0</v>
      </c>
      <c r="Z292" s="44">
        <f t="shared" si="77"/>
        <v>439100</v>
      </c>
      <c r="AA292" s="45">
        <f t="shared" si="78"/>
        <v>259.41315478534852</v>
      </c>
      <c r="AB292" s="46">
        <f t="shared" si="86"/>
        <v>85.999995957959911</v>
      </c>
      <c r="AC292" s="38">
        <f t="shared" si="79"/>
        <v>1031094.4789420406</v>
      </c>
      <c r="AD292" s="39">
        <f t="shared" si="80"/>
        <v>609.15388673220195</v>
      </c>
      <c r="AE292" s="41">
        <f t="shared" si="87"/>
        <v>85.999995957959911</v>
      </c>
      <c r="AF292" s="33"/>
      <c r="AG292" s="47">
        <v>0</v>
      </c>
      <c r="AH292" s="33"/>
      <c r="AI292" s="38">
        <v>525784.60519406886</v>
      </c>
      <c r="AJ292" s="39">
        <f t="shared" si="81"/>
        <v>60.625474228841526</v>
      </c>
      <c r="AK292" s="39">
        <v>0</v>
      </c>
      <c r="AL292" s="48">
        <f t="shared" si="82"/>
        <v>0</v>
      </c>
      <c r="AM292" s="49">
        <f t="shared" si="83"/>
        <v>525784.60519406886</v>
      </c>
      <c r="AO292" s="50">
        <v>12474.453465315204</v>
      </c>
      <c r="AQ292" s="50">
        <v>131194.83234714007</v>
      </c>
      <c r="AS292" s="51">
        <v>-527175</v>
      </c>
      <c r="AT292" s="52">
        <v>-749988.7</v>
      </c>
      <c r="AU292" s="52">
        <v>-384152.11257100001</v>
      </c>
      <c r="AV292" s="52">
        <v>-4026.066609</v>
      </c>
      <c r="AW292" s="52">
        <v>-118696</v>
      </c>
      <c r="AX292" s="53">
        <v>-147979.20423</v>
      </c>
    </row>
    <row r="293" spans="1:50">
      <c r="A293" s="2">
        <v>855</v>
      </c>
      <c r="B293" s="3">
        <v>2505</v>
      </c>
      <c r="C293" s="35"/>
      <c r="D293" s="4" t="s">
        <v>158</v>
      </c>
      <c r="E293" s="21">
        <v>6682.333333333333</v>
      </c>
      <c r="F293" s="21">
        <v>11888920</v>
      </c>
      <c r="G293" s="15">
        <v>1.8382289663937346</v>
      </c>
      <c r="H293" s="21">
        <v>6467721.3720337627</v>
      </c>
      <c r="I293" s="21">
        <v>1406961</v>
      </c>
      <c r="J293" s="36">
        <v>0</v>
      </c>
      <c r="K293" s="17">
        <v>1.65</v>
      </c>
      <c r="L293" s="21">
        <v>10671740.263855709</v>
      </c>
      <c r="M293" s="21">
        <v>1249549.9625000001</v>
      </c>
      <c r="N293" s="21">
        <f t="shared" si="72"/>
        <v>11921290.226355709</v>
      </c>
      <c r="O293" s="37">
        <f t="shared" si="73"/>
        <v>1784.0011312948136</v>
      </c>
      <c r="P293" s="37">
        <f t="shared" si="88"/>
        <v>2400.6516979319881</v>
      </c>
      <c r="Q293" s="37">
        <f t="shared" si="89"/>
        <v>74.3132014040862</v>
      </c>
      <c r="R293" s="38">
        <v>1524645.9154896331</v>
      </c>
      <c r="S293" s="39">
        <f t="shared" si="74"/>
        <v>228.16070965575395</v>
      </c>
      <c r="T293" s="40">
        <f t="shared" si="84"/>
        <v>83.817316884574282</v>
      </c>
      <c r="U293" s="38">
        <v>350145</v>
      </c>
      <c r="V293" s="39">
        <f t="shared" si="75"/>
        <v>52.398613258841728</v>
      </c>
      <c r="W293" s="41">
        <f t="shared" si="85"/>
        <v>85.999999749563827</v>
      </c>
      <c r="X293" s="42">
        <v>0</v>
      </c>
      <c r="Y293" s="43">
        <f t="shared" si="76"/>
        <v>0</v>
      </c>
      <c r="Z293" s="44">
        <f t="shared" si="77"/>
        <v>350145</v>
      </c>
      <c r="AA293" s="45">
        <f t="shared" si="78"/>
        <v>52.398613258841728</v>
      </c>
      <c r="AB293" s="46">
        <f t="shared" si="86"/>
        <v>85.999999749563827</v>
      </c>
      <c r="AC293" s="38">
        <f t="shared" si="79"/>
        <v>1874790.9154896331</v>
      </c>
      <c r="AD293" s="39">
        <f t="shared" si="80"/>
        <v>280.55932291459567</v>
      </c>
      <c r="AE293" s="41">
        <f t="shared" si="87"/>
        <v>85.999999749563827</v>
      </c>
      <c r="AF293" s="33"/>
      <c r="AG293" s="47">
        <v>0</v>
      </c>
      <c r="AH293" s="33"/>
      <c r="AI293" s="38">
        <v>1260.56979609421</v>
      </c>
      <c r="AJ293" s="39">
        <f t="shared" si="81"/>
        <v>74.3132014040862</v>
      </c>
      <c r="AK293" s="39">
        <v>0</v>
      </c>
      <c r="AL293" s="48">
        <f t="shared" si="82"/>
        <v>0</v>
      </c>
      <c r="AM293" s="49">
        <f t="shared" si="83"/>
        <v>1260.56979609421</v>
      </c>
      <c r="AO293" s="50">
        <v>47117.731296718375</v>
      </c>
      <c r="AQ293" s="50">
        <v>646772.13720337639</v>
      </c>
      <c r="AS293" s="51">
        <v>-2478524.2000000002</v>
      </c>
      <c r="AT293" s="52">
        <v>-2979972.8</v>
      </c>
      <c r="AU293" s="52">
        <v>-1526373.491688</v>
      </c>
      <c r="AV293" s="52">
        <v>-15997.000006</v>
      </c>
      <c r="AW293" s="52">
        <v>-526435</v>
      </c>
      <c r="AX293" s="53">
        <v>-587974.20934599999</v>
      </c>
    </row>
    <row r="294" spans="1:50">
      <c r="A294" s="5">
        <v>861</v>
      </c>
      <c r="B294" s="6">
        <v>2601</v>
      </c>
      <c r="C294" s="58">
        <v>351</v>
      </c>
      <c r="D294" s="7" t="s">
        <v>159</v>
      </c>
      <c r="E294" s="59">
        <v>10471</v>
      </c>
      <c r="F294" s="59">
        <v>19884060</v>
      </c>
      <c r="G294" s="60">
        <v>1.3496669777076267</v>
      </c>
      <c r="H294" s="59">
        <v>14732961.089522799</v>
      </c>
      <c r="I294" s="59">
        <v>1791596</v>
      </c>
      <c r="J294" s="61">
        <v>0</v>
      </c>
      <c r="K294" s="62">
        <v>1.65</v>
      </c>
      <c r="L294" s="59">
        <v>24309385.79771262</v>
      </c>
      <c r="M294" s="59">
        <v>2174323.9525000001</v>
      </c>
      <c r="N294" s="59">
        <f t="shared" si="72"/>
        <v>26483709.750212621</v>
      </c>
      <c r="O294" s="63">
        <f t="shared" si="73"/>
        <v>2529.2436013955326</v>
      </c>
      <c r="P294" s="63">
        <f t="shared" si="88"/>
        <v>2400.6516979319881</v>
      </c>
      <c r="Q294" s="37">
        <f t="shared" si="89"/>
        <v>105.35654145806818</v>
      </c>
      <c r="R294" s="64">
        <v>-498199.75383171323</v>
      </c>
      <c r="S294" s="65">
        <f t="shared" si="74"/>
        <v>-47.579004281512105</v>
      </c>
      <c r="T294" s="66">
        <f t="shared" si="84"/>
        <v>103.37462111858291</v>
      </c>
      <c r="U294" s="64">
        <v>0</v>
      </c>
      <c r="V294" s="65">
        <f t="shared" si="75"/>
        <v>0</v>
      </c>
      <c r="W294" s="67">
        <f t="shared" si="85"/>
        <v>103.37462111858291</v>
      </c>
      <c r="X294" s="68">
        <v>0</v>
      </c>
      <c r="Y294" s="69">
        <f t="shared" si="76"/>
        <v>0</v>
      </c>
      <c r="Z294" s="70">
        <f t="shared" si="77"/>
        <v>0</v>
      </c>
      <c r="AA294" s="71">
        <f t="shared" si="78"/>
        <v>0</v>
      </c>
      <c r="AB294" s="72">
        <f t="shared" si="86"/>
        <v>103.37462111858291</v>
      </c>
      <c r="AC294" s="64">
        <f t="shared" si="79"/>
        <v>-498199.75383171323</v>
      </c>
      <c r="AD294" s="65">
        <f t="shared" si="80"/>
        <v>-47.579004281512105</v>
      </c>
      <c r="AE294" s="67">
        <f t="shared" si="87"/>
        <v>103.37462111858291</v>
      </c>
      <c r="AF294" s="73"/>
      <c r="AG294" s="74">
        <v>0</v>
      </c>
      <c r="AH294" s="73"/>
      <c r="AI294" s="64">
        <v>0</v>
      </c>
      <c r="AJ294" s="65">
        <f t="shared" si="81"/>
        <v>105.35654145806818</v>
      </c>
      <c r="AK294" s="65">
        <v>0</v>
      </c>
      <c r="AL294" s="75">
        <f t="shared" si="82"/>
        <v>0</v>
      </c>
      <c r="AM294" s="76">
        <f t="shared" si="83"/>
        <v>0</v>
      </c>
      <c r="AN294" s="77"/>
      <c r="AO294" s="78">
        <v>107394.31476668804</v>
      </c>
      <c r="AP294" s="77"/>
      <c r="AQ294" s="78">
        <v>1473296.1089522801</v>
      </c>
      <c r="AR294" s="59"/>
      <c r="AS294" s="79">
        <v>-3807407.7</v>
      </c>
      <c r="AT294" s="80">
        <v>-4784119.7</v>
      </c>
      <c r="AU294" s="80">
        <v>-2450476.5309860399</v>
      </c>
      <c r="AV294" s="80">
        <v>-25681.966631611798</v>
      </c>
      <c r="AW294" s="80">
        <v>-777460</v>
      </c>
      <c r="AX294" s="81">
        <v>-943947.86641300004</v>
      </c>
    </row>
    <row r="295" spans="1:50">
      <c r="A295" s="2">
        <v>863</v>
      </c>
      <c r="B295" s="3">
        <v>1729</v>
      </c>
      <c r="C295" s="35"/>
      <c r="D295" s="4" t="s">
        <v>161</v>
      </c>
      <c r="E295" s="21">
        <v>1034.3333333333333</v>
      </c>
      <c r="F295" s="21">
        <v>1726247</v>
      </c>
      <c r="G295" s="15">
        <v>1.86</v>
      </c>
      <c r="H295" s="21">
        <v>928089.78494623664</v>
      </c>
      <c r="I295" s="21">
        <v>154232.33333333334</v>
      </c>
      <c r="J295" s="36">
        <v>0</v>
      </c>
      <c r="K295" s="17">
        <v>1.65</v>
      </c>
      <c r="L295" s="21">
        <v>1531348.1451612904</v>
      </c>
      <c r="M295" s="21">
        <v>158723.88749999998</v>
      </c>
      <c r="N295" s="21">
        <f t="shared" si="72"/>
        <v>1690072.0326612904</v>
      </c>
      <c r="O295" s="37">
        <f t="shared" si="73"/>
        <v>1633.9723164627364</v>
      </c>
      <c r="P295" s="37">
        <f t="shared" si="88"/>
        <v>2400.6516979319881</v>
      </c>
      <c r="Q295" s="37">
        <f t="shared" si="89"/>
        <v>68.063697781327534</v>
      </c>
      <c r="R295" s="38">
        <v>293410.75488622009</v>
      </c>
      <c r="S295" s="39">
        <f t="shared" si="74"/>
        <v>283.67137114362242</v>
      </c>
      <c r="T295" s="40">
        <f t="shared" si="84"/>
        <v>79.880129602236323</v>
      </c>
      <c r="U295" s="38">
        <v>151961</v>
      </c>
      <c r="V295" s="39">
        <f t="shared" si="75"/>
        <v>146.91685465678376</v>
      </c>
      <c r="W295" s="41">
        <f t="shared" si="85"/>
        <v>86.000003417473394</v>
      </c>
      <c r="X295" s="42">
        <v>0</v>
      </c>
      <c r="Y295" s="43">
        <f t="shared" si="76"/>
        <v>0</v>
      </c>
      <c r="Z295" s="44">
        <f t="shared" si="77"/>
        <v>151961</v>
      </c>
      <c r="AA295" s="45">
        <f t="shared" si="78"/>
        <v>146.91685465678376</v>
      </c>
      <c r="AB295" s="46">
        <f t="shared" si="86"/>
        <v>86.000003417473394</v>
      </c>
      <c r="AC295" s="38">
        <f t="shared" si="79"/>
        <v>445371.75488622009</v>
      </c>
      <c r="AD295" s="39">
        <f t="shared" si="80"/>
        <v>430.58822580040618</v>
      </c>
      <c r="AE295" s="41">
        <f t="shared" si="87"/>
        <v>86.000003417473394</v>
      </c>
      <c r="AF295" s="33"/>
      <c r="AG295" s="47">
        <v>0</v>
      </c>
      <c r="AH295" s="33"/>
      <c r="AI295" s="38">
        <v>32008.091036796228</v>
      </c>
      <c r="AJ295" s="39">
        <f t="shared" si="81"/>
        <v>68.063697781327534</v>
      </c>
      <c r="AK295" s="39">
        <v>0</v>
      </c>
      <c r="AL295" s="48">
        <f t="shared" si="82"/>
        <v>0</v>
      </c>
      <c r="AM295" s="49">
        <f t="shared" si="83"/>
        <v>32008.091036796228</v>
      </c>
      <c r="AO295" s="50">
        <v>6036.5726697505488</v>
      </c>
      <c r="AQ295" s="50">
        <v>92808.978494623661</v>
      </c>
      <c r="AS295" s="51">
        <v>-379675.65</v>
      </c>
      <c r="AT295" s="52">
        <v>-455588.15</v>
      </c>
      <c r="AU295" s="52">
        <v>-233357.055949</v>
      </c>
      <c r="AV295" s="52">
        <v>-2445.6745649999998</v>
      </c>
      <c r="AW295" s="52">
        <v>-120415</v>
      </c>
      <c r="AX295" s="53">
        <v>-89891.452657999995</v>
      </c>
    </row>
    <row r="296" spans="1:50">
      <c r="A296" s="2">
        <v>865</v>
      </c>
      <c r="B296" s="3">
        <v>2605</v>
      </c>
      <c r="C296" s="35"/>
      <c r="D296" s="4" t="s">
        <v>162</v>
      </c>
      <c r="E296" s="21">
        <v>244</v>
      </c>
      <c r="F296" s="21">
        <v>381095.66666666669</v>
      </c>
      <c r="G296" s="15">
        <v>1.6000000000000003</v>
      </c>
      <c r="H296" s="21">
        <v>238471.07352941178</v>
      </c>
      <c r="I296" s="21">
        <v>35280.666666666664</v>
      </c>
      <c r="J296" s="36">
        <v>0</v>
      </c>
      <c r="K296" s="17">
        <v>1.65</v>
      </c>
      <c r="L296" s="21">
        <v>393477.27132352936</v>
      </c>
      <c r="M296" s="21">
        <v>40214.687500000007</v>
      </c>
      <c r="N296" s="21">
        <f t="shared" si="72"/>
        <v>433691.95882352936</v>
      </c>
      <c r="O296" s="37">
        <f t="shared" si="73"/>
        <v>1777.4260607521696</v>
      </c>
      <c r="P296" s="37">
        <f t="shared" si="88"/>
        <v>2400.6516979319881</v>
      </c>
      <c r="Q296" s="37">
        <f t="shared" si="89"/>
        <v>74.039314502945658</v>
      </c>
      <c r="R296" s="38">
        <v>56264.81052459385</v>
      </c>
      <c r="S296" s="39">
        <f t="shared" si="74"/>
        <v>230.59348575653217</v>
      </c>
      <c r="T296" s="40">
        <f t="shared" si="84"/>
        <v>83.644768136855731</v>
      </c>
      <c r="U296" s="38">
        <v>13796</v>
      </c>
      <c r="V296" s="39">
        <f t="shared" si="75"/>
        <v>56.540983606557376</v>
      </c>
      <c r="W296" s="41">
        <f t="shared" si="85"/>
        <v>86.000002911448988</v>
      </c>
      <c r="X296" s="42">
        <v>0</v>
      </c>
      <c r="Y296" s="43">
        <f t="shared" si="76"/>
        <v>0</v>
      </c>
      <c r="Z296" s="44">
        <f t="shared" si="77"/>
        <v>13796</v>
      </c>
      <c r="AA296" s="45">
        <f t="shared" si="78"/>
        <v>56.540983606557376</v>
      </c>
      <c r="AB296" s="46">
        <f t="shared" si="86"/>
        <v>86.000002911448988</v>
      </c>
      <c r="AC296" s="38">
        <f t="shared" si="79"/>
        <v>70060.81052459385</v>
      </c>
      <c r="AD296" s="39">
        <f t="shared" si="80"/>
        <v>287.13446936308958</v>
      </c>
      <c r="AE296" s="41">
        <f t="shared" si="87"/>
        <v>86.000002911448988</v>
      </c>
      <c r="AF296" s="33"/>
      <c r="AG296" s="47">
        <v>0</v>
      </c>
      <c r="AH296" s="33"/>
      <c r="AI296" s="38">
        <v>12916.267071594519</v>
      </c>
      <c r="AJ296" s="39">
        <f t="shared" si="81"/>
        <v>74.039314502945658</v>
      </c>
      <c r="AK296" s="39">
        <v>0</v>
      </c>
      <c r="AL296" s="48">
        <f t="shared" si="82"/>
        <v>0</v>
      </c>
      <c r="AM296" s="49">
        <f t="shared" si="83"/>
        <v>12916.267071594519</v>
      </c>
      <c r="AO296" s="50">
        <v>2001.9597757893414</v>
      </c>
      <c r="AQ296" s="50">
        <v>23847.107352941177</v>
      </c>
      <c r="AS296" s="51">
        <v>-55611.35</v>
      </c>
      <c r="AT296" s="52">
        <v>-107458.4</v>
      </c>
      <c r="AU296" s="52">
        <v>-55041.332885000003</v>
      </c>
      <c r="AV296" s="52">
        <v>-576.85501399999998</v>
      </c>
      <c r="AW296" s="52">
        <v>-17575</v>
      </c>
      <c r="AX296" s="53">
        <v>-21202.467390999998</v>
      </c>
    </row>
    <row r="297" spans="1:50">
      <c r="A297" s="2">
        <v>866</v>
      </c>
      <c r="B297" s="3">
        <v>2606</v>
      </c>
      <c r="C297" s="35"/>
      <c r="D297" s="4" t="s">
        <v>163</v>
      </c>
      <c r="E297" s="21">
        <v>1095</v>
      </c>
      <c r="F297" s="21">
        <v>2554695</v>
      </c>
      <c r="G297" s="15">
        <v>1.54</v>
      </c>
      <c r="H297" s="21">
        <v>1658892.8571428573</v>
      </c>
      <c r="I297" s="21">
        <v>227991.33333333334</v>
      </c>
      <c r="J297" s="36">
        <v>0</v>
      </c>
      <c r="K297" s="17">
        <v>1.65</v>
      </c>
      <c r="L297" s="21">
        <v>2737173.2142857141</v>
      </c>
      <c r="M297" s="21">
        <v>276614.17083333334</v>
      </c>
      <c r="N297" s="21">
        <f t="shared" si="72"/>
        <v>3013787.3851190475</v>
      </c>
      <c r="O297" s="37">
        <f t="shared" si="73"/>
        <v>2752.3172466840615</v>
      </c>
      <c r="P297" s="37">
        <f t="shared" si="88"/>
        <v>2400.6516979319881</v>
      </c>
      <c r="Q297" s="37">
        <f t="shared" si="89"/>
        <v>114.64875346369534</v>
      </c>
      <c r="R297" s="38">
        <v>-142477.29707690317</v>
      </c>
      <c r="S297" s="39">
        <f t="shared" si="74"/>
        <v>-130.11625303826773</v>
      </c>
      <c r="T297" s="40">
        <f t="shared" si="84"/>
        <v>109.22871468212804</v>
      </c>
      <c r="U297" s="38">
        <v>0</v>
      </c>
      <c r="V297" s="39">
        <f t="shared" si="75"/>
        <v>0</v>
      </c>
      <c r="W297" s="41">
        <f t="shared" si="85"/>
        <v>109.22871468212804</v>
      </c>
      <c r="X297" s="42">
        <v>0</v>
      </c>
      <c r="Y297" s="43">
        <f t="shared" si="76"/>
        <v>0</v>
      </c>
      <c r="Z297" s="44">
        <f t="shared" si="77"/>
        <v>0</v>
      </c>
      <c r="AA297" s="45">
        <f t="shared" si="78"/>
        <v>0</v>
      </c>
      <c r="AB297" s="46">
        <f t="shared" si="86"/>
        <v>109.22871468212804</v>
      </c>
      <c r="AC297" s="38">
        <f t="shared" si="79"/>
        <v>-142477.29707690317</v>
      </c>
      <c r="AD297" s="39">
        <f t="shared" si="80"/>
        <v>-130.11625303826773</v>
      </c>
      <c r="AE297" s="41">
        <f t="shared" si="87"/>
        <v>109.22871468212804</v>
      </c>
      <c r="AF297" s="33"/>
      <c r="AG297" s="47">
        <v>0</v>
      </c>
      <c r="AH297" s="33"/>
      <c r="AI297" s="38">
        <v>13101.975176673106</v>
      </c>
      <c r="AJ297" s="39">
        <f t="shared" si="81"/>
        <v>114.64875346369534</v>
      </c>
      <c r="AK297" s="39">
        <v>0</v>
      </c>
      <c r="AL297" s="48">
        <f t="shared" si="82"/>
        <v>0</v>
      </c>
      <c r="AM297" s="49">
        <f t="shared" si="83"/>
        <v>13101.975176673106</v>
      </c>
      <c r="AO297" s="50">
        <v>8081.0515780822898</v>
      </c>
      <c r="AQ297" s="50">
        <v>165889.28571428571</v>
      </c>
      <c r="AS297" s="51">
        <v>-391589.3</v>
      </c>
      <c r="AT297" s="52">
        <v>-503544.8</v>
      </c>
      <c r="AU297" s="52">
        <v>-257920.95657499999</v>
      </c>
      <c r="AV297" s="52">
        <v>-2703.1139929999999</v>
      </c>
      <c r="AW297" s="52">
        <v>-75485</v>
      </c>
      <c r="AX297" s="53">
        <v>-99353.710833000005</v>
      </c>
    </row>
    <row r="298" spans="1:50">
      <c r="A298" s="2">
        <v>867</v>
      </c>
      <c r="B298" s="3">
        <v>1730</v>
      </c>
      <c r="C298" s="35"/>
      <c r="D298" s="4" t="s">
        <v>164</v>
      </c>
      <c r="E298" s="21">
        <v>791.33333333333337</v>
      </c>
      <c r="F298" s="21">
        <v>1024471.6666666666</v>
      </c>
      <c r="G298" s="15">
        <v>1.6900000000000002</v>
      </c>
      <c r="H298" s="21">
        <v>606196.25246548327</v>
      </c>
      <c r="I298" s="21">
        <v>101138</v>
      </c>
      <c r="J298" s="36">
        <v>0</v>
      </c>
      <c r="K298" s="17">
        <v>1.65</v>
      </c>
      <c r="L298" s="21">
        <v>1000223.8165680473</v>
      </c>
      <c r="M298" s="21">
        <v>103877.24166666668</v>
      </c>
      <c r="N298" s="21">
        <f t="shared" si="72"/>
        <v>1104101.058234714</v>
      </c>
      <c r="O298" s="37">
        <f t="shared" si="73"/>
        <v>1395.2414383757969</v>
      </c>
      <c r="P298" s="37">
        <f t="shared" si="88"/>
        <v>2400.6516979319881</v>
      </c>
      <c r="Q298" s="37">
        <f t="shared" si="89"/>
        <v>58.11927817674303</v>
      </c>
      <c r="R298" s="38">
        <v>294377.42126298853</v>
      </c>
      <c r="S298" s="39">
        <f t="shared" si="74"/>
        <v>372.00179603579005</v>
      </c>
      <c r="T298" s="40">
        <f t="shared" si="84"/>
        <v>73.615145251348082</v>
      </c>
      <c r="U298" s="38">
        <v>235277</v>
      </c>
      <c r="V298" s="39">
        <f t="shared" si="75"/>
        <v>297.31718618365625</v>
      </c>
      <c r="W298" s="41">
        <f t="shared" si="85"/>
        <v>85.999998349353774</v>
      </c>
      <c r="X298" s="42">
        <v>0</v>
      </c>
      <c r="Y298" s="43">
        <f t="shared" si="76"/>
        <v>0</v>
      </c>
      <c r="Z298" s="44">
        <f t="shared" si="77"/>
        <v>235277</v>
      </c>
      <c r="AA298" s="45">
        <f t="shared" si="78"/>
        <v>297.31718618365625</v>
      </c>
      <c r="AB298" s="46">
        <f t="shared" si="86"/>
        <v>85.999998349353774</v>
      </c>
      <c r="AC298" s="38">
        <f t="shared" si="79"/>
        <v>529654.42126298859</v>
      </c>
      <c r="AD298" s="39">
        <f t="shared" si="80"/>
        <v>669.3189822194463</v>
      </c>
      <c r="AE298" s="41">
        <f t="shared" si="87"/>
        <v>85.999998349353774</v>
      </c>
      <c r="AF298" s="33"/>
      <c r="AG298" s="47">
        <v>0</v>
      </c>
      <c r="AH298" s="33"/>
      <c r="AI298" s="38">
        <v>20591.50710883072</v>
      </c>
      <c r="AJ298" s="39">
        <f t="shared" si="81"/>
        <v>58.11927817674303</v>
      </c>
      <c r="AK298" s="39">
        <v>0</v>
      </c>
      <c r="AL298" s="48">
        <f t="shared" si="82"/>
        <v>0</v>
      </c>
      <c r="AM298" s="49">
        <f t="shared" si="83"/>
        <v>20591.50710883072</v>
      </c>
      <c r="AO298" s="50">
        <v>3746.8816143395379</v>
      </c>
      <c r="AQ298" s="50">
        <v>60619.625246548327</v>
      </c>
      <c r="AS298" s="51">
        <v>-308970</v>
      </c>
      <c r="AT298" s="52">
        <v>-354346.35</v>
      </c>
      <c r="AU298" s="52">
        <v>-181499.932405</v>
      </c>
      <c r="AV298" s="52">
        <v>-1902.1913280000001</v>
      </c>
      <c r="AW298" s="52">
        <v>-45686</v>
      </c>
      <c r="AX298" s="53">
        <v>-69915.574290000004</v>
      </c>
    </row>
    <row r="299" spans="1:50">
      <c r="A299" s="2">
        <v>868</v>
      </c>
      <c r="B299" s="3">
        <v>2608</v>
      </c>
      <c r="C299" s="35"/>
      <c r="D299" s="4" t="s">
        <v>165</v>
      </c>
      <c r="E299" s="21">
        <v>259.33333333333331</v>
      </c>
      <c r="F299" s="21">
        <v>391720.33333333331</v>
      </c>
      <c r="G299" s="15">
        <v>1.49</v>
      </c>
      <c r="H299" s="21">
        <v>262899.55257270695</v>
      </c>
      <c r="I299" s="21">
        <v>42665.666666666664</v>
      </c>
      <c r="J299" s="36">
        <v>0</v>
      </c>
      <c r="K299" s="17">
        <v>1.65</v>
      </c>
      <c r="L299" s="21">
        <v>433784.26174496644</v>
      </c>
      <c r="M299" s="21">
        <v>51930.920833333337</v>
      </c>
      <c r="N299" s="21">
        <f t="shared" si="72"/>
        <v>485715.18257829978</v>
      </c>
      <c r="O299" s="37">
        <f t="shared" si="73"/>
        <v>1872.9377220242923</v>
      </c>
      <c r="P299" s="37">
        <f t="shared" si="88"/>
        <v>2400.6516979319881</v>
      </c>
      <c r="Q299" s="37">
        <f t="shared" si="89"/>
        <v>78.017886711250583</v>
      </c>
      <c r="R299" s="38">
        <v>50635.915034929596</v>
      </c>
      <c r="S299" s="39">
        <f t="shared" si="74"/>
        <v>195.25417108584679</v>
      </c>
      <c r="T299" s="40">
        <f t="shared" si="84"/>
        <v>86.151268628087848</v>
      </c>
      <c r="U299" s="38">
        <v>0</v>
      </c>
      <c r="V299" s="39">
        <f t="shared" si="75"/>
        <v>0</v>
      </c>
      <c r="W299" s="41">
        <f t="shared" si="85"/>
        <v>86.151268628087848</v>
      </c>
      <c r="X299" s="42">
        <v>0</v>
      </c>
      <c r="Y299" s="43">
        <f t="shared" si="76"/>
        <v>0</v>
      </c>
      <c r="Z299" s="44">
        <f t="shared" si="77"/>
        <v>0</v>
      </c>
      <c r="AA299" s="45">
        <f t="shared" si="78"/>
        <v>0</v>
      </c>
      <c r="AB299" s="46">
        <f t="shared" si="86"/>
        <v>86.151268628087848</v>
      </c>
      <c r="AC299" s="38">
        <f t="shared" si="79"/>
        <v>50635.915034929596</v>
      </c>
      <c r="AD299" s="39">
        <f t="shared" si="80"/>
        <v>195.25417108584679</v>
      </c>
      <c r="AE299" s="41">
        <f t="shared" si="87"/>
        <v>86.151268628087848</v>
      </c>
      <c r="AF299" s="33"/>
      <c r="AG299" s="47">
        <v>0</v>
      </c>
      <c r="AH299" s="33"/>
      <c r="AI299" s="38">
        <v>0</v>
      </c>
      <c r="AJ299" s="39">
        <f t="shared" si="81"/>
        <v>78.017886711250583</v>
      </c>
      <c r="AK299" s="39">
        <v>0</v>
      </c>
      <c r="AL299" s="48">
        <f t="shared" si="82"/>
        <v>0</v>
      </c>
      <c r="AM299" s="49">
        <f t="shared" si="83"/>
        <v>0</v>
      </c>
      <c r="AO299" s="50">
        <v>957.18574103026538</v>
      </c>
      <c r="AQ299" s="50">
        <v>26289.955257270689</v>
      </c>
      <c r="AS299" s="51">
        <v>-77536.100000000006</v>
      </c>
      <c r="AT299" s="52">
        <v>-114563.1</v>
      </c>
      <c r="AU299" s="52">
        <v>-58680.429274000002</v>
      </c>
      <c r="AV299" s="52">
        <v>-614.99418900000001</v>
      </c>
      <c r="AW299" s="52">
        <v>-25004</v>
      </c>
      <c r="AX299" s="53">
        <v>-22604.283416999999</v>
      </c>
    </row>
    <row r="300" spans="1:50">
      <c r="A300" s="2">
        <v>869</v>
      </c>
      <c r="B300" s="3">
        <v>2609</v>
      </c>
      <c r="C300" s="35">
        <v>351</v>
      </c>
      <c r="D300" s="4" t="s">
        <v>166</v>
      </c>
      <c r="E300" s="21">
        <v>1011.6666666666666</v>
      </c>
      <c r="F300" s="21">
        <v>1861382</v>
      </c>
      <c r="G300" s="15">
        <v>1.7</v>
      </c>
      <c r="H300" s="21">
        <v>1094930.5882352942</v>
      </c>
      <c r="I300" s="21">
        <v>224001.33333333334</v>
      </c>
      <c r="J300" s="36">
        <v>0</v>
      </c>
      <c r="K300" s="17">
        <v>1.65</v>
      </c>
      <c r="L300" s="21">
        <v>1806635.4705882352</v>
      </c>
      <c r="M300" s="21">
        <v>180481.73875000002</v>
      </c>
      <c r="N300" s="21">
        <f t="shared" si="72"/>
        <v>1987117.2093382352</v>
      </c>
      <c r="O300" s="37">
        <f t="shared" si="73"/>
        <v>1964.201524881287</v>
      </c>
      <c r="P300" s="37">
        <f t="shared" si="88"/>
        <v>2400.6516979319881</v>
      </c>
      <c r="Q300" s="37">
        <f t="shared" si="89"/>
        <v>81.81951286699875</v>
      </c>
      <c r="R300" s="38">
        <v>163370.57394242764</v>
      </c>
      <c r="S300" s="39">
        <f t="shared" si="74"/>
        <v>161.48656402875881</v>
      </c>
      <c r="T300" s="40">
        <f t="shared" si="84"/>
        <v>88.546293106209177</v>
      </c>
      <c r="U300" s="38">
        <v>0</v>
      </c>
      <c r="V300" s="39">
        <f t="shared" si="75"/>
        <v>0</v>
      </c>
      <c r="W300" s="41">
        <f t="shared" si="85"/>
        <v>88.546293106209177</v>
      </c>
      <c r="X300" s="42">
        <v>0</v>
      </c>
      <c r="Y300" s="43">
        <f t="shared" si="76"/>
        <v>0</v>
      </c>
      <c r="Z300" s="44">
        <f t="shared" si="77"/>
        <v>0</v>
      </c>
      <c r="AA300" s="45">
        <f t="shared" si="78"/>
        <v>0</v>
      </c>
      <c r="AB300" s="46">
        <f t="shared" si="86"/>
        <v>88.546293106209177</v>
      </c>
      <c r="AC300" s="38">
        <f t="shared" si="79"/>
        <v>163370.57394242764</v>
      </c>
      <c r="AD300" s="39">
        <f t="shared" si="80"/>
        <v>161.48656402875881</v>
      </c>
      <c r="AE300" s="41">
        <f t="shared" si="87"/>
        <v>88.546293106209177</v>
      </c>
      <c r="AF300" s="33"/>
      <c r="AG300" s="47">
        <v>0</v>
      </c>
      <c r="AH300" s="33"/>
      <c r="AI300" s="38">
        <v>0</v>
      </c>
      <c r="AJ300" s="39">
        <f t="shared" si="81"/>
        <v>81.81951286699875</v>
      </c>
      <c r="AK300" s="39">
        <v>0</v>
      </c>
      <c r="AL300" s="48">
        <f t="shared" si="82"/>
        <v>0</v>
      </c>
      <c r="AM300" s="49">
        <f t="shared" si="83"/>
        <v>0</v>
      </c>
      <c r="AO300" s="50">
        <v>6829.7994743181807</v>
      </c>
      <c r="AQ300" s="50">
        <v>109493.05882352941</v>
      </c>
      <c r="AS300" s="51">
        <v>-366591.75</v>
      </c>
      <c r="AT300" s="52">
        <v>-459140.5</v>
      </c>
      <c r="AU300" s="52">
        <v>-235176.604143</v>
      </c>
      <c r="AV300" s="52">
        <v>-2464.7441520000002</v>
      </c>
      <c r="AW300" s="52">
        <v>-113919</v>
      </c>
      <c r="AX300" s="53">
        <v>-90592.360671000002</v>
      </c>
    </row>
    <row r="301" spans="1:50">
      <c r="A301" s="2">
        <v>870</v>
      </c>
      <c r="B301" s="3">
        <v>2610</v>
      </c>
      <c r="C301" s="35">
        <v>351</v>
      </c>
      <c r="D301" s="4" t="s">
        <v>167</v>
      </c>
      <c r="E301" s="21">
        <v>3944.3333333333335</v>
      </c>
      <c r="F301" s="21">
        <v>7797111</v>
      </c>
      <c r="G301" s="15">
        <v>1.45</v>
      </c>
      <c r="H301" s="21">
        <v>5377317.931034483</v>
      </c>
      <c r="I301" s="21">
        <v>623799</v>
      </c>
      <c r="J301" s="36">
        <v>0</v>
      </c>
      <c r="K301" s="17">
        <v>1.65</v>
      </c>
      <c r="L301" s="21">
        <v>8872574.5862068962</v>
      </c>
      <c r="M301" s="21">
        <v>764565.84166666679</v>
      </c>
      <c r="N301" s="21">
        <f t="shared" si="72"/>
        <v>9637140.427873563</v>
      </c>
      <c r="O301" s="37">
        <f t="shared" si="73"/>
        <v>2443.2875250249886</v>
      </c>
      <c r="P301" s="37">
        <f t="shared" si="88"/>
        <v>2400.6516979319881</v>
      </c>
      <c r="Q301" s="37">
        <f t="shared" si="89"/>
        <v>101.776010536211</v>
      </c>
      <c r="R301" s="38">
        <v>-62222.868178950979</v>
      </c>
      <c r="S301" s="39">
        <f t="shared" si="74"/>
        <v>-15.775256024410794</v>
      </c>
      <c r="T301" s="40">
        <f t="shared" si="84"/>
        <v>101.11888663781291</v>
      </c>
      <c r="U301" s="38">
        <v>0</v>
      </c>
      <c r="V301" s="39">
        <f t="shared" si="75"/>
        <v>0</v>
      </c>
      <c r="W301" s="41">
        <f t="shared" si="85"/>
        <v>101.11888663781291</v>
      </c>
      <c r="X301" s="42">
        <v>0</v>
      </c>
      <c r="Y301" s="43">
        <f t="shared" si="76"/>
        <v>0</v>
      </c>
      <c r="Z301" s="44">
        <f t="shared" si="77"/>
        <v>0</v>
      </c>
      <c r="AA301" s="45">
        <f t="shared" si="78"/>
        <v>0</v>
      </c>
      <c r="AB301" s="46">
        <f t="shared" si="86"/>
        <v>101.11888663781291</v>
      </c>
      <c r="AC301" s="38">
        <f t="shared" si="79"/>
        <v>-62222.868178950979</v>
      </c>
      <c r="AD301" s="39">
        <f t="shared" si="80"/>
        <v>-15.775256024410794</v>
      </c>
      <c r="AE301" s="41">
        <f t="shared" si="87"/>
        <v>101.11888663781291</v>
      </c>
      <c r="AF301" s="33"/>
      <c r="AG301" s="47">
        <v>0</v>
      </c>
      <c r="AH301" s="33"/>
      <c r="AI301" s="38">
        <v>0</v>
      </c>
      <c r="AJ301" s="39">
        <f t="shared" si="81"/>
        <v>101.776010536211</v>
      </c>
      <c r="AK301" s="39">
        <v>0</v>
      </c>
      <c r="AL301" s="48">
        <f t="shared" si="82"/>
        <v>0</v>
      </c>
      <c r="AM301" s="49">
        <f t="shared" si="83"/>
        <v>0</v>
      </c>
      <c r="AO301" s="50">
        <v>51778.120407221031</v>
      </c>
      <c r="AQ301" s="50">
        <v>537731.79310344835</v>
      </c>
      <c r="AS301" s="51">
        <v>-1455240.6</v>
      </c>
      <c r="AT301" s="52">
        <v>-1760186.6</v>
      </c>
      <c r="AU301" s="52">
        <v>-901586.13039099996</v>
      </c>
      <c r="AV301" s="52">
        <v>-9448.9804829999994</v>
      </c>
      <c r="AW301" s="52">
        <v>-347057</v>
      </c>
      <c r="AX301" s="53">
        <v>-347299.920407</v>
      </c>
    </row>
    <row r="302" spans="1:50">
      <c r="A302" s="2">
        <v>871</v>
      </c>
      <c r="B302" s="3">
        <v>1731</v>
      </c>
      <c r="C302" s="35"/>
      <c r="D302" s="4" t="s">
        <v>168</v>
      </c>
      <c r="E302" s="21">
        <v>51</v>
      </c>
      <c r="F302" s="21">
        <v>69319</v>
      </c>
      <c r="G302" s="15">
        <v>1.8833333333333335</v>
      </c>
      <c r="H302" s="21">
        <v>36752.977714556662</v>
      </c>
      <c r="I302" s="21">
        <v>5984.333333333333</v>
      </c>
      <c r="J302" s="36">
        <v>0</v>
      </c>
      <c r="K302" s="17">
        <v>1.65</v>
      </c>
      <c r="L302" s="21">
        <v>60642.413229018486</v>
      </c>
      <c r="M302" s="21">
        <v>5972.979166666667</v>
      </c>
      <c r="N302" s="21">
        <f t="shared" si="72"/>
        <v>66615.39239568515</v>
      </c>
      <c r="O302" s="37">
        <f t="shared" si="73"/>
        <v>1306.1841646212774</v>
      </c>
      <c r="P302" s="37">
        <f t="shared" si="88"/>
        <v>2400.6516979319881</v>
      </c>
      <c r="Q302" s="37">
        <f t="shared" si="89"/>
        <v>54.409565775263182</v>
      </c>
      <c r="R302" s="38">
        <v>20652.602353573075</v>
      </c>
      <c r="S302" s="39">
        <f t="shared" si="74"/>
        <v>404.95298732496224</v>
      </c>
      <c r="T302" s="40">
        <f t="shared" si="84"/>
        <v>71.278026438415779</v>
      </c>
      <c r="U302" s="38">
        <v>18025</v>
      </c>
      <c r="V302" s="39">
        <f t="shared" si="75"/>
        <v>353.43137254901961</v>
      </c>
      <c r="W302" s="41">
        <f t="shared" si="85"/>
        <v>86.000335920190196</v>
      </c>
      <c r="X302" s="42">
        <v>0</v>
      </c>
      <c r="Y302" s="43">
        <f t="shared" si="76"/>
        <v>0</v>
      </c>
      <c r="Z302" s="44">
        <f t="shared" si="77"/>
        <v>18025</v>
      </c>
      <c r="AA302" s="45">
        <f t="shared" si="78"/>
        <v>353.43137254901961</v>
      </c>
      <c r="AB302" s="46">
        <f t="shared" si="86"/>
        <v>86.000335920190196</v>
      </c>
      <c r="AC302" s="38">
        <f t="shared" si="79"/>
        <v>38677.602353573078</v>
      </c>
      <c r="AD302" s="39">
        <f t="shared" si="80"/>
        <v>758.38435987398179</v>
      </c>
      <c r="AE302" s="41">
        <f t="shared" si="87"/>
        <v>86.000335920190196</v>
      </c>
      <c r="AF302" s="33"/>
      <c r="AG302" s="47">
        <v>0</v>
      </c>
      <c r="AH302" s="33"/>
      <c r="AI302" s="38">
        <v>11191.107912292571</v>
      </c>
      <c r="AJ302" s="39">
        <f t="shared" si="81"/>
        <v>54.409565775263182</v>
      </c>
      <c r="AK302" s="39">
        <v>0</v>
      </c>
      <c r="AL302" s="48">
        <f t="shared" si="82"/>
        <v>0</v>
      </c>
      <c r="AM302" s="49">
        <f t="shared" si="83"/>
        <v>11191.107912292571</v>
      </c>
      <c r="AO302" s="50">
        <v>0</v>
      </c>
      <c r="AQ302" s="50">
        <v>3675.2977714556669</v>
      </c>
      <c r="AS302" s="51">
        <v>-15360.85</v>
      </c>
      <c r="AT302" s="52">
        <v>-23090.25</v>
      </c>
      <c r="AU302" s="52">
        <v>-11827.063264</v>
      </c>
      <c r="AV302" s="52">
        <v>-123.95231699999999</v>
      </c>
      <c r="AW302" s="52">
        <v>-2011</v>
      </c>
      <c r="AX302" s="53">
        <v>-4555.9020840000003</v>
      </c>
    </row>
    <row r="303" spans="1:50">
      <c r="A303" s="2">
        <v>872</v>
      </c>
      <c r="B303" s="3">
        <v>2612</v>
      </c>
      <c r="C303" s="35"/>
      <c r="D303" s="4" t="s">
        <v>169</v>
      </c>
      <c r="E303" s="21">
        <v>823</v>
      </c>
      <c r="F303" s="21">
        <v>1568816.3333333333</v>
      </c>
      <c r="G303" s="15">
        <v>1.6233333333333333</v>
      </c>
      <c r="H303" s="21">
        <v>966752.96696834883</v>
      </c>
      <c r="I303" s="21">
        <v>126621.33333333333</v>
      </c>
      <c r="J303" s="36">
        <v>0</v>
      </c>
      <c r="K303" s="17">
        <v>1.65</v>
      </c>
      <c r="L303" s="21">
        <v>1595142.3954977756</v>
      </c>
      <c r="M303" s="21">
        <v>156685.26666666669</v>
      </c>
      <c r="N303" s="21">
        <f t="shared" si="72"/>
        <v>1751827.6621644422</v>
      </c>
      <c r="O303" s="37">
        <f t="shared" si="73"/>
        <v>2128.5876818522993</v>
      </c>
      <c r="P303" s="37">
        <f t="shared" si="88"/>
        <v>2400.6516979319881</v>
      </c>
      <c r="Q303" s="37">
        <f t="shared" si="89"/>
        <v>88.667076681133906</v>
      </c>
      <c r="R303" s="38">
        <v>82846.213536425552</v>
      </c>
      <c r="S303" s="39">
        <f t="shared" si="74"/>
        <v>100.66368594948426</v>
      </c>
      <c r="T303" s="40">
        <f t="shared" si="84"/>
        <v>92.860258309114343</v>
      </c>
      <c r="U303" s="38">
        <v>0</v>
      </c>
      <c r="V303" s="39">
        <f t="shared" si="75"/>
        <v>0</v>
      </c>
      <c r="W303" s="41">
        <f t="shared" si="85"/>
        <v>92.860258309114343</v>
      </c>
      <c r="X303" s="42">
        <v>0</v>
      </c>
      <c r="Y303" s="43">
        <f t="shared" si="76"/>
        <v>0</v>
      </c>
      <c r="Z303" s="44">
        <f t="shared" si="77"/>
        <v>0</v>
      </c>
      <c r="AA303" s="45">
        <f t="shared" si="78"/>
        <v>0</v>
      </c>
      <c r="AB303" s="46">
        <f t="shared" si="86"/>
        <v>92.860258309114343</v>
      </c>
      <c r="AC303" s="38">
        <f t="shared" si="79"/>
        <v>82846.213536425552</v>
      </c>
      <c r="AD303" s="39">
        <f t="shared" si="80"/>
        <v>100.66368594948426</v>
      </c>
      <c r="AE303" s="41">
        <f t="shared" si="87"/>
        <v>92.860258309114343</v>
      </c>
      <c r="AF303" s="33"/>
      <c r="AG303" s="47">
        <v>0</v>
      </c>
      <c r="AH303" s="33"/>
      <c r="AI303" s="38">
        <v>4306.5917285683672</v>
      </c>
      <c r="AJ303" s="39">
        <f t="shared" si="81"/>
        <v>88.667076681133906</v>
      </c>
      <c r="AK303" s="39">
        <v>0</v>
      </c>
      <c r="AL303" s="48">
        <f t="shared" si="82"/>
        <v>0</v>
      </c>
      <c r="AM303" s="49">
        <f t="shared" si="83"/>
        <v>4306.5917285683672</v>
      </c>
      <c r="AO303" s="50">
        <v>4339.6301022158768</v>
      </c>
      <c r="AQ303" s="50">
        <v>96675.296696834892</v>
      </c>
      <c r="AS303" s="51">
        <v>-315851.40000000002</v>
      </c>
      <c r="AT303" s="52">
        <v>-361451.05</v>
      </c>
      <c r="AU303" s="52">
        <v>-185139.02879400001</v>
      </c>
      <c r="AV303" s="52">
        <v>-1940.3305029999999</v>
      </c>
      <c r="AW303" s="52">
        <v>-53884</v>
      </c>
      <c r="AX303" s="53">
        <v>-71317.390316000005</v>
      </c>
    </row>
    <row r="304" spans="1:50">
      <c r="A304" s="2">
        <v>873</v>
      </c>
      <c r="B304" s="3">
        <v>2613</v>
      </c>
      <c r="C304" s="35"/>
      <c r="D304" s="4" t="s">
        <v>170</v>
      </c>
      <c r="E304" s="21">
        <v>270.33333333333331</v>
      </c>
      <c r="F304" s="21">
        <v>439216.66666666669</v>
      </c>
      <c r="G304" s="15">
        <v>1.6900000000000002</v>
      </c>
      <c r="H304" s="21">
        <v>259891.5187376726</v>
      </c>
      <c r="I304" s="21">
        <v>35914.333333333336</v>
      </c>
      <c r="J304" s="36">
        <v>0</v>
      </c>
      <c r="K304" s="17">
        <v>1.65</v>
      </c>
      <c r="L304" s="21">
        <v>428821.00591715978</v>
      </c>
      <c r="M304" s="21">
        <v>40770.436666666668</v>
      </c>
      <c r="N304" s="21">
        <f t="shared" si="72"/>
        <v>469591.44258382643</v>
      </c>
      <c r="O304" s="37">
        <f t="shared" si="73"/>
        <v>1737.083018189247</v>
      </c>
      <c r="P304" s="37">
        <f t="shared" si="88"/>
        <v>2400.6516979319881</v>
      </c>
      <c r="Q304" s="37">
        <f t="shared" si="89"/>
        <v>72.358810721506813</v>
      </c>
      <c r="R304" s="38">
        <v>66372.351243467943</v>
      </c>
      <c r="S304" s="39">
        <f t="shared" si="74"/>
        <v>245.52041150481361</v>
      </c>
      <c r="T304" s="40">
        <f t="shared" si="84"/>
        <v>82.586050754549277</v>
      </c>
      <c r="U304" s="38">
        <v>22156</v>
      </c>
      <c r="V304" s="39">
        <f t="shared" si="75"/>
        <v>81.958076448828606</v>
      </c>
      <c r="W304" s="41">
        <f t="shared" si="85"/>
        <v>86.000043568226928</v>
      </c>
      <c r="X304" s="42">
        <v>0</v>
      </c>
      <c r="Y304" s="43">
        <f t="shared" si="76"/>
        <v>0</v>
      </c>
      <c r="Z304" s="44">
        <f t="shared" si="77"/>
        <v>22156</v>
      </c>
      <c r="AA304" s="45">
        <f t="shared" si="78"/>
        <v>81.958076448828606</v>
      </c>
      <c r="AB304" s="46">
        <f t="shared" si="86"/>
        <v>86.000043568226928</v>
      </c>
      <c r="AC304" s="38">
        <f t="shared" si="79"/>
        <v>88528.351243467943</v>
      </c>
      <c r="AD304" s="39">
        <f t="shared" si="80"/>
        <v>327.47848795364223</v>
      </c>
      <c r="AE304" s="41">
        <f t="shared" si="87"/>
        <v>86.000043568226928</v>
      </c>
      <c r="AF304" s="33"/>
      <c r="AG304" s="47">
        <v>0</v>
      </c>
      <c r="AH304" s="33"/>
      <c r="AI304" s="38">
        <v>0</v>
      </c>
      <c r="AJ304" s="39">
        <f t="shared" si="81"/>
        <v>72.358810721506813</v>
      </c>
      <c r="AK304" s="39">
        <v>0</v>
      </c>
      <c r="AL304" s="48">
        <f t="shared" si="82"/>
        <v>0</v>
      </c>
      <c r="AM304" s="49">
        <f t="shared" si="83"/>
        <v>0</v>
      </c>
      <c r="AO304" s="50">
        <v>2752.5626280800047</v>
      </c>
      <c r="AQ304" s="50">
        <v>25989.15187376726</v>
      </c>
      <c r="AS304" s="51">
        <v>-93977.25</v>
      </c>
      <c r="AT304" s="52">
        <v>-120335.65</v>
      </c>
      <c r="AU304" s="52">
        <v>-61637.195090000001</v>
      </c>
      <c r="AV304" s="52">
        <v>-645.98226799999998</v>
      </c>
      <c r="AW304" s="52">
        <v>-20592</v>
      </c>
      <c r="AX304" s="53">
        <v>-23743.258937999999</v>
      </c>
    </row>
    <row r="305" spans="1:50">
      <c r="A305" s="2">
        <v>874</v>
      </c>
      <c r="B305" s="3">
        <v>2614</v>
      </c>
      <c r="C305" s="35"/>
      <c r="D305" s="4" t="s">
        <v>171</v>
      </c>
      <c r="E305" s="21">
        <v>227.66666666666666</v>
      </c>
      <c r="F305" s="21">
        <v>376740.66666666669</v>
      </c>
      <c r="G305" s="15">
        <v>1.64</v>
      </c>
      <c r="H305" s="21">
        <v>229719.91869918699</v>
      </c>
      <c r="I305" s="21">
        <v>27579</v>
      </c>
      <c r="J305" s="36">
        <v>0</v>
      </c>
      <c r="K305" s="17">
        <v>1.65</v>
      </c>
      <c r="L305" s="21">
        <v>379037.86585365847</v>
      </c>
      <c r="M305" s="21">
        <v>34331.5</v>
      </c>
      <c r="N305" s="21">
        <f t="shared" si="72"/>
        <v>413369.36585365847</v>
      </c>
      <c r="O305" s="37">
        <f t="shared" si="73"/>
        <v>1815.6780344963038</v>
      </c>
      <c r="P305" s="37">
        <f t="shared" si="88"/>
        <v>2400.6516979319881</v>
      </c>
      <c r="Q305" s="37">
        <f t="shared" si="89"/>
        <v>75.632714069283665</v>
      </c>
      <c r="R305" s="38">
        <v>49276.231495610416</v>
      </c>
      <c r="S305" s="39">
        <f t="shared" si="74"/>
        <v>216.44025547120242</v>
      </c>
      <c r="T305" s="40">
        <f t="shared" si="84"/>
        <v>84.648609863648687</v>
      </c>
      <c r="U305" s="38">
        <v>7386</v>
      </c>
      <c r="V305" s="39">
        <f t="shared" si="75"/>
        <v>32.442166910688144</v>
      </c>
      <c r="W305" s="41">
        <f t="shared" si="85"/>
        <v>85.999999860733013</v>
      </c>
      <c r="X305" s="42">
        <v>0</v>
      </c>
      <c r="Y305" s="43">
        <f t="shared" si="76"/>
        <v>0</v>
      </c>
      <c r="Z305" s="44">
        <f t="shared" si="77"/>
        <v>7386</v>
      </c>
      <c r="AA305" s="45">
        <f t="shared" si="78"/>
        <v>32.442166910688144</v>
      </c>
      <c r="AB305" s="46">
        <f t="shared" si="86"/>
        <v>85.999999860733013</v>
      </c>
      <c r="AC305" s="38">
        <f t="shared" si="79"/>
        <v>56662.231495610416</v>
      </c>
      <c r="AD305" s="39">
        <f t="shared" si="80"/>
        <v>248.88242238189056</v>
      </c>
      <c r="AE305" s="41">
        <f t="shared" si="87"/>
        <v>85.999999860733013</v>
      </c>
      <c r="AF305" s="33"/>
      <c r="AG305" s="47">
        <v>0</v>
      </c>
      <c r="AH305" s="33"/>
      <c r="AI305" s="38">
        <v>9226.5313345454506</v>
      </c>
      <c r="AJ305" s="39">
        <f t="shared" si="81"/>
        <v>75.632714069283665</v>
      </c>
      <c r="AK305" s="39">
        <v>0</v>
      </c>
      <c r="AL305" s="48">
        <f t="shared" si="82"/>
        <v>0</v>
      </c>
      <c r="AM305" s="49">
        <f t="shared" si="83"/>
        <v>9226.5313345454506</v>
      </c>
      <c r="AO305" s="50">
        <v>805.04594536989612</v>
      </c>
      <c r="AQ305" s="50">
        <v>22971.9918699187</v>
      </c>
      <c r="AS305" s="51">
        <v>-71144.399999999994</v>
      </c>
      <c r="AT305" s="52">
        <v>-99465.65</v>
      </c>
      <c r="AU305" s="52">
        <v>-50947.349447000001</v>
      </c>
      <c r="AV305" s="52">
        <v>-533.948443</v>
      </c>
      <c r="AW305" s="52">
        <v>-16241</v>
      </c>
      <c r="AX305" s="53">
        <v>-19625.424362000002</v>
      </c>
    </row>
    <row r="306" spans="1:50">
      <c r="A306" s="2">
        <v>875</v>
      </c>
      <c r="B306" s="3">
        <v>2615</v>
      </c>
      <c r="C306" s="35"/>
      <c r="D306" s="4" t="s">
        <v>172</v>
      </c>
      <c r="E306" s="21">
        <v>242</v>
      </c>
      <c r="F306" s="21">
        <v>598139.33333333337</v>
      </c>
      <c r="G306" s="15">
        <v>1.3066666666666666</v>
      </c>
      <c r="H306" s="21">
        <v>459313.11587225163</v>
      </c>
      <c r="I306" s="21">
        <v>38136.666666666664</v>
      </c>
      <c r="J306" s="36">
        <v>0</v>
      </c>
      <c r="K306" s="17">
        <v>1.65</v>
      </c>
      <c r="L306" s="21">
        <v>757866.64118921512</v>
      </c>
      <c r="M306" s="21">
        <v>45530.254166666673</v>
      </c>
      <c r="N306" s="21">
        <f t="shared" si="72"/>
        <v>803396.89535588177</v>
      </c>
      <c r="O306" s="37">
        <f t="shared" si="73"/>
        <v>3319.8218816358749</v>
      </c>
      <c r="P306" s="37">
        <f t="shared" si="88"/>
        <v>2400.6516979319881</v>
      </c>
      <c r="Q306" s="37">
        <f t="shared" si="89"/>
        <v>138.28836080201449</v>
      </c>
      <c r="R306" s="38">
        <v>-82302.498248846197</v>
      </c>
      <c r="S306" s="39">
        <f t="shared" si="74"/>
        <v>-340.09296797043885</v>
      </c>
      <c r="T306" s="40">
        <f t="shared" si="84"/>
        <v>124.1216673052691</v>
      </c>
      <c r="U306" s="38">
        <v>0</v>
      </c>
      <c r="V306" s="39">
        <f t="shared" si="75"/>
        <v>0</v>
      </c>
      <c r="W306" s="41">
        <f t="shared" si="85"/>
        <v>124.1216673052691</v>
      </c>
      <c r="X306" s="42">
        <v>0</v>
      </c>
      <c r="Y306" s="43">
        <f t="shared" si="76"/>
        <v>0</v>
      </c>
      <c r="Z306" s="44">
        <f t="shared" si="77"/>
        <v>0</v>
      </c>
      <c r="AA306" s="45">
        <f t="shared" si="78"/>
        <v>0</v>
      </c>
      <c r="AB306" s="46">
        <f t="shared" si="86"/>
        <v>124.1216673052691</v>
      </c>
      <c r="AC306" s="38">
        <f t="shared" si="79"/>
        <v>-82302.498248846197</v>
      </c>
      <c r="AD306" s="39">
        <f t="shared" si="80"/>
        <v>-340.09296797043885</v>
      </c>
      <c r="AE306" s="41">
        <f t="shared" si="87"/>
        <v>124.1216673052691</v>
      </c>
      <c r="AF306" s="33"/>
      <c r="AG306" s="47">
        <v>0</v>
      </c>
      <c r="AH306" s="33"/>
      <c r="AI306" s="38">
        <v>4652.992948451033</v>
      </c>
      <c r="AJ306" s="39">
        <f t="shared" si="81"/>
        <v>138.28836080201449</v>
      </c>
      <c r="AK306" s="39">
        <v>0</v>
      </c>
      <c r="AL306" s="48">
        <f t="shared" si="82"/>
        <v>0</v>
      </c>
      <c r="AM306" s="49">
        <f t="shared" si="83"/>
        <v>4652.992948451033</v>
      </c>
      <c r="AO306" s="50">
        <v>1146.4484384747291</v>
      </c>
      <c r="AQ306" s="50">
        <v>45931.311587225158</v>
      </c>
      <c r="AS306" s="51">
        <v>-92981.3</v>
      </c>
      <c r="AT306" s="52">
        <v>-110122.65</v>
      </c>
      <c r="AU306" s="52">
        <v>-56405.994030000002</v>
      </c>
      <c r="AV306" s="52">
        <v>-591.15720499999998</v>
      </c>
      <c r="AW306" s="52">
        <v>-29123</v>
      </c>
      <c r="AX306" s="53">
        <v>-21728.148400999999</v>
      </c>
    </row>
    <row r="307" spans="1:50">
      <c r="A307" s="2">
        <v>876</v>
      </c>
      <c r="B307" s="3">
        <v>2616</v>
      </c>
      <c r="C307" s="35"/>
      <c r="D307" s="4" t="s">
        <v>173</v>
      </c>
      <c r="E307" s="21">
        <v>1346.3333333333333</v>
      </c>
      <c r="F307" s="21">
        <v>2436396.6666666665</v>
      </c>
      <c r="G307" s="15">
        <v>1.5833333333333333</v>
      </c>
      <c r="H307" s="21">
        <v>1539530.9543010753</v>
      </c>
      <c r="I307" s="21">
        <v>211744</v>
      </c>
      <c r="J307" s="36">
        <v>0</v>
      </c>
      <c r="K307" s="17">
        <v>1.65</v>
      </c>
      <c r="L307" s="21">
        <v>2540226.0745967743</v>
      </c>
      <c r="M307" s="21">
        <v>260750.95833333334</v>
      </c>
      <c r="N307" s="21">
        <f t="shared" si="72"/>
        <v>2800977.0329301078</v>
      </c>
      <c r="O307" s="37">
        <f t="shared" si="73"/>
        <v>2080.448402770568</v>
      </c>
      <c r="P307" s="37">
        <f t="shared" si="88"/>
        <v>2400.6516979319881</v>
      </c>
      <c r="Q307" s="37">
        <f t="shared" si="89"/>
        <v>86.661817895646607</v>
      </c>
      <c r="R307" s="38">
        <v>159507.13679602614</v>
      </c>
      <c r="S307" s="39">
        <f t="shared" si="74"/>
        <v>118.4752192097248</v>
      </c>
      <c r="T307" s="40">
        <f t="shared" si="84"/>
        <v>91.596945274257322</v>
      </c>
      <c r="U307" s="38">
        <v>0</v>
      </c>
      <c r="V307" s="39">
        <f t="shared" si="75"/>
        <v>0</v>
      </c>
      <c r="W307" s="41">
        <f t="shared" si="85"/>
        <v>91.596945274257322</v>
      </c>
      <c r="X307" s="42">
        <v>0</v>
      </c>
      <c r="Y307" s="43">
        <f t="shared" si="76"/>
        <v>0</v>
      </c>
      <c r="Z307" s="44">
        <f t="shared" si="77"/>
        <v>0</v>
      </c>
      <c r="AA307" s="45">
        <f t="shared" si="78"/>
        <v>0</v>
      </c>
      <c r="AB307" s="46">
        <f t="shared" si="86"/>
        <v>91.596945274257322</v>
      </c>
      <c r="AC307" s="38">
        <f t="shared" si="79"/>
        <v>159507.13679602614</v>
      </c>
      <c r="AD307" s="39">
        <f t="shared" si="80"/>
        <v>118.4752192097248</v>
      </c>
      <c r="AE307" s="41">
        <f t="shared" si="87"/>
        <v>91.596945274257322</v>
      </c>
      <c r="AF307" s="33"/>
      <c r="AG307" s="47">
        <v>0</v>
      </c>
      <c r="AH307" s="33"/>
      <c r="AI307" s="38">
        <v>0</v>
      </c>
      <c r="AJ307" s="39">
        <f t="shared" si="81"/>
        <v>86.661817895646607</v>
      </c>
      <c r="AK307" s="39">
        <v>0</v>
      </c>
      <c r="AL307" s="48">
        <f t="shared" si="82"/>
        <v>0</v>
      </c>
      <c r="AM307" s="49">
        <f t="shared" si="83"/>
        <v>0</v>
      </c>
      <c r="AO307" s="50">
        <v>8108.1290552069904</v>
      </c>
      <c r="AQ307" s="50">
        <v>153953.09543010753</v>
      </c>
      <c r="AS307" s="51">
        <v>-508144.2</v>
      </c>
      <c r="AT307" s="52">
        <v>-611447.25</v>
      </c>
      <c r="AU307" s="52">
        <v>-313189.732984</v>
      </c>
      <c r="AV307" s="52">
        <v>-3282.3527060000001</v>
      </c>
      <c r="AW307" s="52">
        <v>-145522</v>
      </c>
      <c r="AX307" s="53">
        <v>-120643.791726</v>
      </c>
    </row>
    <row r="308" spans="1:50">
      <c r="A308" s="2">
        <v>877</v>
      </c>
      <c r="B308" s="3">
        <v>2617</v>
      </c>
      <c r="C308" s="35"/>
      <c r="D308" s="4" t="s">
        <v>174</v>
      </c>
      <c r="E308" s="21">
        <v>512</v>
      </c>
      <c r="F308" s="21">
        <v>725834.66666666663</v>
      </c>
      <c r="G308" s="15">
        <v>1.79</v>
      </c>
      <c r="H308" s="21">
        <v>405494.22718808195</v>
      </c>
      <c r="I308" s="21">
        <v>55039.666666666664</v>
      </c>
      <c r="J308" s="36">
        <v>0</v>
      </c>
      <c r="K308" s="17">
        <v>1.65</v>
      </c>
      <c r="L308" s="21">
        <v>669065.47486033512</v>
      </c>
      <c r="M308" s="21">
        <v>55925.26666666667</v>
      </c>
      <c r="N308" s="21">
        <f t="shared" si="72"/>
        <v>724990.74152700184</v>
      </c>
      <c r="O308" s="37">
        <f t="shared" si="73"/>
        <v>1415.9975420449255</v>
      </c>
      <c r="P308" s="37">
        <f t="shared" si="88"/>
        <v>2400.6516979319881</v>
      </c>
      <c r="Q308" s="37">
        <f t="shared" si="89"/>
        <v>58.983881054661914</v>
      </c>
      <c r="R308" s="38">
        <v>186532.8832912448</v>
      </c>
      <c r="S308" s="39">
        <f t="shared" si="74"/>
        <v>364.3220376782125</v>
      </c>
      <c r="T308" s="40">
        <f t="shared" si="84"/>
        <v>74.159845064436965</v>
      </c>
      <c r="U308" s="38">
        <v>145531</v>
      </c>
      <c r="V308" s="39">
        <f t="shared" si="75"/>
        <v>284.240234375</v>
      </c>
      <c r="W308" s="41">
        <f t="shared" si="85"/>
        <v>85.99997308550121</v>
      </c>
      <c r="X308" s="42">
        <v>0</v>
      </c>
      <c r="Y308" s="43">
        <f t="shared" si="76"/>
        <v>0</v>
      </c>
      <c r="Z308" s="44">
        <f t="shared" si="77"/>
        <v>145531</v>
      </c>
      <c r="AA308" s="45">
        <f t="shared" si="78"/>
        <v>284.240234375</v>
      </c>
      <c r="AB308" s="46">
        <f t="shared" si="86"/>
        <v>85.99997308550121</v>
      </c>
      <c r="AC308" s="38">
        <f t="shared" si="79"/>
        <v>332063.8832912448</v>
      </c>
      <c r="AD308" s="39">
        <f t="shared" si="80"/>
        <v>648.5622720532125</v>
      </c>
      <c r="AE308" s="41">
        <f t="shared" si="87"/>
        <v>85.99997308550121</v>
      </c>
      <c r="AF308" s="33"/>
      <c r="AG308" s="47">
        <v>0</v>
      </c>
      <c r="AH308" s="33"/>
      <c r="AI308" s="38">
        <v>38640.330824872435</v>
      </c>
      <c r="AJ308" s="39">
        <f t="shared" si="81"/>
        <v>58.983881054661914</v>
      </c>
      <c r="AK308" s="39">
        <v>0</v>
      </c>
      <c r="AL308" s="48">
        <f t="shared" si="82"/>
        <v>0</v>
      </c>
      <c r="AM308" s="49">
        <f t="shared" si="83"/>
        <v>38640.330824872435</v>
      </c>
      <c r="AO308" s="50">
        <v>1941.2577901539003</v>
      </c>
      <c r="AQ308" s="50">
        <v>40549.422718808193</v>
      </c>
      <c r="AS308" s="51">
        <v>-170432.65</v>
      </c>
      <c r="AT308" s="52">
        <v>-224241.75</v>
      </c>
      <c r="AU308" s="52">
        <v>-114858.97977999999</v>
      </c>
      <c r="AV308" s="52">
        <v>-1203.767695</v>
      </c>
      <c r="AW308" s="52">
        <v>-40289</v>
      </c>
      <c r="AX308" s="53">
        <v>-44244.818315999997</v>
      </c>
    </row>
    <row r="309" spans="1:50">
      <c r="A309" s="2">
        <v>878</v>
      </c>
      <c r="B309" s="3">
        <v>2618</v>
      </c>
      <c r="C309" s="35"/>
      <c r="D309" s="4" t="s">
        <v>175</v>
      </c>
      <c r="E309" s="21">
        <v>247.66666666666666</v>
      </c>
      <c r="F309" s="21">
        <v>360510.33333333331</v>
      </c>
      <c r="G309" s="15">
        <v>1.7766666666666666</v>
      </c>
      <c r="H309" s="21">
        <v>203266.14743870168</v>
      </c>
      <c r="I309" s="21">
        <v>24421.666666666668</v>
      </c>
      <c r="J309" s="36">
        <v>0</v>
      </c>
      <c r="K309" s="17">
        <v>1.65</v>
      </c>
      <c r="L309" s="21">
        <v>335389.14327385771</v>
      </c>
      <c r="M309" s="21">
        <v>28243.675000000003</v>
      </c>
      <c r="N309" s="21">
        <f t="shared" si="72"/>
        <v>363632.8182738577</v>
      </c>
      <c r="O309" s="37">
        <f t="shared" si="73"/>
        <v>1468.2347978756031</v>
      </c>
      <c r="P309" s="37">
        <f t="shared" si="88"/>
        <v>2400.6516979319881</v>
      </c>
      <c r="Q309" s="37">
        <f t="shared" si="89"/>
        <v>61.159842518612592</v>
      </c>
      <c r="R309" s="38">
        <v>85443.576664833425</v>
      </c>
      <c r="S309" s="39">
        <f t="shared" si="74"/>
        <v>344.99425302086178</v>
      </c>
      <c r="T309" s="40">
        <f t="shared" si="84"/>
        <v>75.530700786725887</v>
      </c>
      <c r="U309" s="38">
        <v>62246</v>
      </c>
      <c r="V309" s="39">
        <f t="shared" si="75"/>
        <v>251.32974427994617</v>
      </c>
      <c r="W309" s="41">
        <f t="shared" si="85"/>
        <v>85.999930641954421</v>
      </c>
      <c r="X309" s="42">
        <v>0</v>
      </c>
      <c r="Y309" s="43">
        <f t="shared" si="76"/>
        <v>0</v>
      </c>
      <c r="Z309" s="44">
        <f t="shared" si="77"/>
        <v>62246</v>
      </c>
      <c r="AA309" s="45">
        <f t="shared" si="78"/>
        <v>251.32974427994617</v>
      </c>
      <c r="AB309" s="46">
        <f t="shared" si="86"/>
        <v>85.999930641954421</v>
      </c>
      <c r="AC309" s="38">
        <f t="shared" si="79"/>
        <v>147689.57666483341</v>
      </c>
      <c r="AD309" s="39">
        <f t="shared" si="80"/>
        <v>596.32399730080795</v>
      </c>
      <c r="AE309" s="41">
        <f t="shared" si="87"/>
        <v>85.999930641954421</v>
      </c>
      <c r="AF309" s="33"/>
      <c r="AG309" s="47">
        <v>0</v>
      </c>
      <c r="AH309" s="33"/>
      <c r="AI309" s="38">
        <v>20761.488575486706</v>
      </c>
      <c r="AJ309" s="39">
        <f t="shared" si="81"/>
        <v>61.159842518612592</v>
      </c>
      <c r="AK309" s="39">
        <v>0</v>
      </c>
      <c r="AL309" s="48">
        <f t="shared" si="82"/>
        <v>0</v>
      </c>
      <c r="AM309" s="49">
        <f t="shared" si="83"/>
        <v>20761.488575486706</v>
      </c>
      <c r="AO309" s="50">
        <v>1485.2982247220666</v>
      </c>
      <c r="AQ309" s="50">
        <v>20326.61474387017</v>
      </c>
      <c r="AS309" s="51">
        <v>-76283.350000000006</v>
      </c>
      <c r="AT309" s="52">
        <v>-115451.2</v>
      </c>
      <c r="AU309" s="52">
        <v>-59135.316321999999</v>
      </c>
      <c r="AV309" s="52">
        <v>-619.76158599999997</v>
      </c>
      <c r="AW309" s="52">
        <v>-10053</v>
      </c>
      <c r="AX309" s="53">
        <v>-22779.510419999999</v>
      </c>
    </row>
    <row r="310" spans="1:50">
      <c r="A310" s="2">
        <v>879</v>
      </c>
      <c r="B310" s="3">
        <v>2619</v>
      </c>
      <c r="C310" s="35"/>
      <c r="D310" s="4" t="s">
        <v>176</v>
      </c>
      <c r="E310" s="21">
        <v>2345.6666666666665</v>
      </c>
      <c r="F310" s="21">
        <v>4400226.333333333</v>
      </c>
      <c r="G310" s="15">
        <v>1.7700000000000002</v>
      </c>
      <c r="H310" s="21">
        <v>2486003.5781544256</v>
      </c>
      <c r="I310" s="21">
        <v>591602.33333333337</v>
      </c>
      <c r="J310" s="36">
        <v>0</v>
      </c>
      <c r="K310" s="17">
        <v>1.65</v>
      </c>
      <c r="L310" s="21">
        <v>4101905.9039548021</v>
      </c>
      <c r="M310" s="21">
        <v>524319.62708333333</v>
      </c>
      <c r="N310" s="21">
        <f t="shared" si="72"/>
        <v>4626225.5310381353</v>
      </c>
      <c r="O310" s="37">
        <f t="shared" si="73"/>
        <v>1972.2433697760987</v>
      </c>
      <c r="P310" s="37">
        <f t="shared" si="88"/>
        <v>2400.6516979319881</v>
      </c>
      <c r="Q310" s="37">
        <f t="shared" si="89"/>
        <v>82.154498775272714</v>
      </c>
      <c r="R310" s="38">
        <v>371814.15997873433</v>
      </c>
      <c r="S310" s="39">
        <f t="shared" si="74"/>
        <v>158.51108141767841</v>
      </c>
      <c r="T310" s="40">
        <f t="shared" si="84"/>
        <v>88.757334228421783</v>
      </c>
      <c r="U310" s="38">
        <v>0</v>
      </c>
      <c r="V310" s="39">
        <f t="shared" si="75"/>
        <v>0</v>
      </c>
      <c r="W310" s="41">
        <f t="shared" si="85"/>
        <v>88.757334228421783</v>
      </c>
      <c r="X310" s="42">
        <v>0</v>
      </c>
      <c r="Y310" s="43">
        <f t="shared" si="76"/>
        <v>0</v>
      </c>
      <c r="Z310" s="44">
        <f t="shared" si="77"/>
        <v>0</v>
      </c>
      <c r="AA310" s="45">
        <f t="shared" si="78"/>
        <v>0</v>
      </c>
      <c r="AB310" s="46">
        <f t="shared" si="86"/>
        <v>88.757334228421783</v>
      </c>
      <c r="AC310" s="38">
        <f t="shared" si="79"/>
        <v>371814.15997873433</v>
      </c>
      <c r="AD310" s="39">
        <f t="shared" si="80"/>
        <v>158.51108141767841</v>
      </c>
      <c r="AE310" s="41">
        <f t="shared" si="87"/>
        <v>88.757334228421783</v>
      </c>
      <c r="AF310" s="33"/>
      <c r="AG310" s="47">
        <v>0</v>
      </c>
      <c r="AH310" s="33"/>
      <c r="AI310" s="38">
        <v>161304.16784125826</v>
      </c>
      <c r="AJ310" s="39">
        <f t="shared" si="81"/>
        <v>82.154498775272714</v>
      </c>
      <c r="AK310" s="39">
        <v>0</v>
      </c>
      <c r="AL310" s="48">
        <f t="shared" si="82"/>
        <v>0</v>
      </c>
      <c r="AM310" s="49">
        <f t="shared" si="83"/>
        <v>161304.16784125826</v>
      </c>
      <c r="AO310" s="50">
        <v>14574.911560686625</v>
      </c>
      <c r="AQ310" s="50">
        <v>248600.35781544252</v>
      </c>
      <c r="AS310" s="51">
        <v>-940149.4</v>
      </c>
      <c r="AT310" s="52">
        <v>-1068367.55</v>
      </c>
      <c r="AU310" s="52">
        <v>-547229.11950499995</v>
      </c>
      <c r="AV310" s="52">
        <v>-5735.1783660000001</v>
      </c>
      <c r="AW310" s="52">
        <v>-158943</v>
      </c>
      <c r="AX310" s="53">
        <v>-210798.08488899999</v>
      </c>
    </row>
    <row r="311" spans="1:50">
      <c r="A311" s="2">
        <v>880</v>
      </c>
      <c r="B311" s="3">
        <v>2620</v>
      </c>
      <c r="C311" s="35"/>
      <c r="D311" s="4" t="s">
        <v>177</v>
      </c>
      <c r="E311" s="21">
        <v>1860.6666666666667</v>
      </c>
      <c r="F311" s="21">
        <v>2707039</v>
      </c>
      <c r="G311" s="15">
        <v>1.8500000000000003</v>
      </c>
      <c r="H311" s="21">
        <v>1463264.324324324</v>
      </c>
      <c r="I311" s="21">
        <v>255177.66666666666</v>
      </c>
      <c r="J311" s="36">
        <v>0</v>
      </c>
      <c r="K311" s="17">
        <v>1.65</v>
      </c>
      <c r="L311" s="21">
        <v>2414386.1351351351</v>
      </c>
      <c r="M311" s="21">
        <v>261666.05375000005</v>
      </c>
      <c r="N311" s="21">
        <f t="shared" si="72"/>
        <v>2676052.1888851351</v>
      </c>
      <c r="O311" s="37">
        <f t="shared" si="73"/>
        <v>1438.2222441159809</v>
      </c>
      <c r="P311" s="37">
        <f t="shared" si="88"/>
        <v>2400.6516979319881</v>
      </c>
      <c r="Q311" s="37">
        <f t="shared" si="89"/>
        <v>59.90965892115544</v>
      </c>
      <c r="R311" s="38">
        <v>662581.34938144963</v>
      </c>
      <c r="S311" s="39">
        <f t="shared" si="74"/>
        <v>356.09889791192205</v>
      </c>
      <c r="T311" s="40">
        <f t="shared" si="84"/>
        <v>74.743085120327891</v>
      </c>
      <c r="U311" s="38">
        <v>502825</v>
      </c>
      <c r="V311" s="39">
        <f t="shared" si="75"/>
        <v>270.23916159082768</v>
      </c>
      <c r="W311" s="41">
        <f t="shared" si="85"/>
        <v>85.999993476655547</v>
      </c>
      <c r="X311" s="42">
        <v>0</v>
      </c>
      <c r="Y311" s="43">
        <f t="shared" si="76"/>
        <v>0</v>
      </c>
      <c r="Z311" s="44">
        <f t="shared" si="77"/>
        <v>502825</v>
      </c>
      <c r="AA311" s="45">
        <f t="shared" si="78"/>
        <v>270.23916159082768</v>
      </c>
      <c r="AB311" s="46">
        <f t="shared" si="86"/>
        <v>85.999993476655547</v>
      </c>
      <c r="AC311" s="38">
        <f t="shared" si="79"/>
        <v>1165406.3493814496</v>
      </c>
      <c r="AD311" s="39">
        <f t="shared" si="80"/>
        <v>626.33805950274973</v>
      </c>
      <c r="AE311" s="41">
        <f t="shared" si="87"/>
        <v>85.999993476655547</v>
      </c>
      <c r="AF311" s="33"/>
      <c r="AG311" s="47">
        <v>0</v>
      </c>
      <c r="AH311" s="33"/>
      <c r="AI311" s="38">
        <v>416828.59097835282</v>
      </c>
      <c r="AJ311" s="39">
        <f t="shared" si="81"/>
        <v>59.90965892115544</v>
      </c>
      <c r="AK311" s="39">
        <v>0</v>
      </c>
      <c r="AL311" s="48">
        <f t="shared" si="82"/>
        <v>0</v>
      </c>
      <c r="AM311" s="49">
        <f t="shared" si="83"/>
        <v>416828.59097835282</v>
      </c>
      <c r="AO311" s="50">
        <v>13485.223978179685</v>
      </c>
      <c r="AQ311" s="50">
        <v>146326.43243243246</v>
      </c>
      <c r="AS311" s="51">
        <v>-639471.94999999995</v>
      </c>
      <c r="AT311" s="52">
        <v>-823699.85</v>
      </c>
      <c r="AU311" s="52">
        <v>-421907.73760699999</v>
      </c>
      <c r="AV311" s="52">
        <v>-4421.7605439999998</v>
      </c>
      <c r="AW311" s="52">
        <v>-154319</v>
      </c>
      <c r="AX311" s="53">
        <v>-162523.04549799999</v>
      </c>
    </row>
    <row r="312" spans="1:50">
      <c r="A312" s="2">
        <v>881</v>
      </c>
      <c r="B312" s="3">
        <v>2621</v>
      </c>
      <c r="C312" s="35"/>
      <c r="D312" s="4" t="s">
        <v>178</v>
      </c>
      <c r="E312" s="21">
        <v>456</v>
      </c>
      <c r="F312" s="21">
        <v>771194</v>
      </c>
      <c r="G312" s="15">
        <v>1.6499999999999997</v>
      </c>
      <c r="H312" s="21">
        <v>467390.30303030304</v>
      </c>
      <c r="I312" s="21">
        <v>85324</v>
      </c>
      <c r="J312" s="36">
        <v>0</v>
      </c>
      <c r="K312" s="17">
        <v>1.65</v>
      </c>
      <c r="L312" s="21">
        <v>771194</v>
      </c>
      <c r="M312" s="21">
        <v>71508.257499999992</v>
      </c>
      <c r="N312" s="21">
        <f t="shared" si="72"/>
        <v>842702.25749999995</v>
      </c>
      <c r="O312" s="37">
        <f t="shared" si="73"/>
        <v>1848.0312664473684</v>
      </c>
      <c r="P312" s="37">
        <f t="shared" si="88"/>
        <v>2400.6516979319881</v>
      </c>
      <c r="Q312" s="37">
        <f t="shared" si="89"/>
        <v>76.98039944900512</v>
      </c>
      <c r="R312" s="38">
        <v>93238.119200084766</v>
      </c>
      <c r="S312" s="39">
        <f t="shared" si="74"/>
        <v>204.46955964930871</v>
      </c>
      <c r="T312" s="40">
        <f t="shared" si="84"/>
        <v>85.497651652873202</v>
      </c>
      <c r="U312" s="38">
        <v>5499</v>
      </c>
      <c r="V312" s="39">
        <f t="shared" si="75"/>
        <v>12.059210526315789</v>
      </c>
      <c r="W312" s="41">
        <f t="shared" si="85"/>
        <v>85.999982354853174</v>
      </c>
      <c r="X312" s="42">
        <v>0</v>
      </c>
      <c r="Y312" s="43">
        <f t="shared" si="76"/>
        <v>0</v>
      </c>
      <c r="Z312" s="44">
        <f t="shared" si="77"/>
        <v>5499</v>
      </c>
      <c r="AA312" s="45">
        <f t="shared" si="78"/>
        <v>12.059210526315789</v>
      </c>
      <c r="AB312" s="46">
        <f t="shared" si="86"/>
        <v>85.999982354853174</v>
      </c>
      <c r="AC312" s="38">
        <f t="shared" si="79"/>
        <v>98737.119200084766</v>
      </c>
      <c r="AD312" s="39">
        <f t="shared" si="80"/>
        <v>216.52877017562449</v>
      </c>
      <c r="AE312" s="41">
        <f t="shared" si="87"/>
        <v>85.999982354853174</v>
      </c>
      <c r="AF312" s="33"/>
      <c r="AG312" s="47">
        <v>0</v>
      </c>
      <c r="AH312" s="33"/>
      <c r="AI312" s="38">
        <v>21832.135850951578</v>
      </c>
      <c r="AJ312" s="39">
        <f t="shared" si="81"/>
        <v>76.98039944900512</v>
      </c>
      <c r="AK312" s="39">
        <v>0</v>
      </c>
      <c r="AL312" s="48">
        <f t="shared" si="82"/>
        <v>0</v>
      </c>
      <c r="AM312" s="49">
        <f t="shared" si="83"/>
        <v>21832.135850951578</v>
      </c>
      <c r="AO312" s="50">
        <v>2466.1137509554665</v>
      </c>
      <c r="AQ312" s="50">
        <v>46739.030303030304</v>
      </c>
      <c r="AS312" s="51">
        <v>-124616.05</v>
      </c>
      <c r="AT312" s="52">
        <v>-199819.35</v>
      </c>
      <c r="AU312" s="52">
        <v>-102349.58594200001</v>
      </c>
      <c r="AV312" s="52">
        <v>-1072.6642830000001</v>
      </c>
      <c r="AW312" s="52">
        <v>-34570</v>
      </c>
      <c r="AX312" s="53">
        <v>-39426.075727000003</v>
      </c>
    </row>
    <row r="313" spans="1:50">
      <c r="A313" s="2">
        <v>883</v>
      </c>
      <c r="B313" s="3">
        <v>1732</v>
      </c>
      <c r="C313" s="35">
        <v>942</v>
      </c>
      <c r="D313" s="4" t="s">
        <v>179</v>
      </c>
      <c r="E313" s="21">
        <v>2123</v>
      </c>
      <c r="F313" s="21">
        <v>4251224.333333333</v>
      </c>
      <c r="G313" s="15">
        <v>1.7733333333333334</v>
      </c>
      <c r="H313" s="21">
        <v>2396915.8019221299</v>
      </c>
      <c r="I313" s="21">
        <v>325079.66666666669</v>
      </c>
      <c r="J313" s="36">
        <v>0</v>
      </c>
      <c r="K313" s="17">
        <v>1.65</v>
      </c>
      <c r="L313" s="21">
        <v>3954911.073171515</v>
      </c>
      <c r="M313" s="21">
        <v>398363.94583333336</v>
      </c>
      <c r="N313" s="21">
        <f t="shared" si="72"/>
        <v>4353275.0190048488</v>
      </c>
      <c r="O313" s="37">
        <f t="shared" si="73"/>
        <v>2050.5299194558875</v>
      </c>
      <c r="P313" s="37">
        <f t="shared" si="88"/>
        <v>2400.6516979319881</v>
      </c>
      <c r="Q313" s="37">
        <f t="shared" si="89"/>
        <v>85.415552836019131</v>
      </c>
      <c r="R313" s="38">
        <v>275024.15821076033</v>
      </c>
      <c r="S313" s="39">
        <f t="shared" si="74"/>
        <v>129.54505803615655</v>
      </c>
      <c r="T313" s="40">
        <f t="shared" si="84"/>
        <v>90.81179828669201</v>
      </c>
      <c r="U313" s="38">
        <v>0</v>
      </c>
      <c r="V313" s="39">
        <f t="shared" si="75"/>
        <v>0</v>
      </c>
      <c r="W313" s="41">
        <f t="shared" si="85"/>
        <v>90.81179828669201</v>
      </c>
      <c r="X313" s="42">
        <v>0</v>
      </c>
      <c r="Y313" s="43">
        <f t="shared" si="76"/>
        <v>0</v>
      </c>
      <c r="Z313" s="44">
        <f t="shared" si="77"/>
        <v>0</v>
      </c>
      <c r="AA313" s="45">
        <f t="shared" si="78"/>
        <v>0</v>
      </c>
      <c r="AB313" s="46">
        <f t="shared" si="86"/>
        <v>90.81179828669201</v>
      </c>
      <c r="AC313" s="38">
        <f t="shared" si="79"/>
        <v>275024.15821076033</v>
      </c>
      <c r="AD313" s="39">
        <f t="shared" si="80"/>
        <v>129.54505803615655</v>
      </c>
      <c r="AE313" s="41">
        <f t="shared" si="87"/>
        <v>90.81179828669201</v>
      </c>
      <c r="AF313" s="33"/>
      <c r="AG313" s="47">
        <v>0</v>
      </c>
      <c r="AH313" s="33"/>
      <c r="AI313" s="38">
        <v>0</v>
      </c>
      <c r="AJ313" s="39">
        <f t="shared" si="81"/>
        <v>85.415552836019131</v>
      </c>
      <c r="AK313" s="39">
        <v>0</v>
      </c>
      <c r="AL313" s="48">
        <f t="shared" si="82"/>
        <v>0</v>
      </c>
      <c r="AM313" s="49">
        <f t="shared" si="83"/>
        <v>0</v>
      </c>
      <c r="AO313" s="50">
        <v>15056.515574325689</v>
      </c>
      <c r="AQ313" s="50">
        <v>239691.58019221303</v>
      </c>
      <c r="AS313" s="51">
        <v>-705706.9</v>
      </c>
      <c r="AT313" s="52">
        <v>-936930.8</v>
      </c>
      <c r="AU313" s="52">
        <v>-479905.83630800003</v>
      </c>
      <c r="AV313" s="52">
        <v>-5029.6036379999996</v>
      </c>
      <c r="AW313" s="52">
        <v>-165295</v>
      </c>
      <c r="AX313" s="53">
        <v>-184864.48840999999</v>
      </c>
    </row>
    <row r="314" spans="1:50">
      <c r="A314" s="2">
        <v>884</v>
      </c>
      <c r="B314" s="3">
        <v>2624</v>
      </c>
      <c r="C314" s="35">
        <v>351</v>
      </c>
      <c r="D314" s="4" t="s">
        <v>180</v>
      </c>
      <c r="E314" s="21">
        <v>2461.6666666666665</v>
      </c>
      <c r="F314" s="21">
        <v>5088369.333333333</v>
      </c>
      <c r="G314" s="15">
        <v>1.64</v>
      </c>
      <c r="H314" s="21">
        <v>3102664.2276422768</v>
      </c>
      <c r="I314" s="21">
        <v>424586.66666666669</v>
      </c>
      <c r="J314" s="36">
        <v>0</v>
      </c>
      <c r="K314" s="17">
        <v>1.65</v>
      </c>
      <c r="L314" s="21">
        <v>5119395.975609757</v>
      </c>
      <c r="M314" s="21">
        <v>521627.71333333338</v>
      </c>
      <c r="N314" s="21">
        <f t="shared" si="72"/>
        <v>5641023.6889430899</v>
      </c>
      <c r="O314" s="37">
        <f t="shared" si="73"/>
        <v>2291.5465222517632</v>
      </c>
      <c r="P314" s="37">
        <f t="shared" si="88"/>
        <v>2400.6516979319881</v>
      </c>
      <c r="Q314" s="37">
        <f t="shared" si="89"/>
        <v>95.455185116016125</v>
      </c>
      <c r="R314" s="38">
        <v>99374.812429141602</v>
      </c>
      <c r="S314" s="39">
        <f t="shared" si="74"/>
        <v>40.368915001682439</v>
      </c>
      <c r="T314" s="40">
        <f t="shared" si="84"/>
        <v>97.136766623090097</v>
      </c>
      <c r="U314" s="38">
        <v>0</v>
      </c>
      <c r="V314" s="39">
        <f t="shared" si="75"/>
        <v>0</v>
      </c>
      <c r="W314" s="41">
        <f t="shared" si="85"/>
        <v>97.136766623090097</v>
      </c>
      <c r="X314" s="42">
        <v>0</v>
      </c>
      <c r="Y314" s="43">
        <f t="shared" si="76"/>
        <v>0</v>
      </c>
      <c r="Z314" s="44">
        <f t="shared" si="77"/>
        <v>0</v>
      </c>
      <c r="AA314" s="45">
        <f t="shared" si="78"/>
        <v>0</v>
      </c>
      <c r="AB314" s="46">
        <f t="shared" si="86"/>
        <v>97.136766623090097</v>
      </c>
      <c r="AC314" s="38">
        <f t="shared" si="79"/>
        <v>99374.812429141602</v>
      </c>
      <c r="AD314" s="39">
        <f t="shared" si="80"/>
        <v>40.368915001682439</v>
      </c>
      <c r="AE314" s="41">
        <f t="shared" si="87"/>
        <v>97.136766623090097</v>
      </c>
      <c r="AF314" s="33"/>
      <c r="AG314" s="47">
        <v>0</v>
      </c>
      <c r="AH314" s="33"/>
      <c r="AI314" s="38">
        <v>0</v>
      </c>
      <c r="AJ314" s="39">
        <f t="shared" si="81"/>
        <v>95.455185116016125</v>
      </c>
      <c r="AK314" s="39">
        <v>0</v>
      </c>
      <c r="AL314" s="48">
        <f t="shared" si="82"/>
        <v>0</v>
      </c>
      <c r="AM314" s="49">
        <f t="shared" si="83"/>
        <v>0</v>
      </c>
      <c r="AO314" s="50">
        <v>20012.539741845369</v>
      </c>
      <c r="AQ314" s="50">
        <v>310266.42276422767</v>
      </c>
      <c r="AS314" s="51">
        <v>-833622.1</v>
      </c>
      <c r="AT314" s="52">
        <v>-1091013.75</v>
      </c>
      <c r="AU314" s="52">
        <v>-558828.73924599995</v>
      </c>
      <c r="AV314" s="52">
        <v>-5856.7469849999998</v>
      </c>
      <c r="AW314" s="52">
        <v>-192883</v>
      </c>
      <c r="AX314" s="53">
        <v>-215266.373471</v>
      </c>
    </row>
    <row r="315" spans="1:50">
      <c r="A315" s="2">
        <v>885</v>
      </c>
      <c r="B315" s="3">
        <v>1733</v>
      </c>
      <c r="C315" s="35">
        <v>942</v>
      </c>
      <c r="D315" s="4" t="s">
        <v>181</v>
      </c>
      <c r="E315" s="21">
        <v>1783</v>
      </c>
      <c r="F315" s="21">
        <v>3070069.6666666665</v>
      </c>
      <c r="G315" s="15">
        <v>1.53</v>
      </c>
      <c r="H315" s="21">
        <v>2006581.4814814813</v>
      </c>
      <c r="I315" s="21">
        <v>252885.33333333334</v>
      </c>
      <c r="J315" s="36">
        <v>0</v>
      </c>
      <c r="K315" s="17">
        <v>1.65</v>
      </c>
      <c r="L315" s="21">
        <v>3310859.444444444</v>
      </c>
      <c r="M315" s="21">
        <v>311691.40833333338</v>
      </c>
      <c r="N315" s="21">
        <f t="shared" si="72"/>
        <v>3622550.8527777772</v>
      </c>
      <c r="O315" s="37">
        <f t="shared" si="73"/>
        <v>2031.7166869196731</v>
      </c>
      <c r="P315" s="37">
        <f t="shared" si="88"/>
        <v>2400.6516979319881</v>
      </c>
      <c r="Q315" s="37">
        <f t="shared" si="89"/>
        <v>84.631880945906076</v>
      </c>
      <c r="R315" s="38">
        <v>243390.11611493316</v>
      </c>
      <c r="S315" s="39">
        <f t="shared" si="74"/>
        <v>136.50595407455589</v>
      </c>
      <c r="T315" s="40">
        <f t="shared" si="84"/>
        <v>90.318084995920799</v>
      </c>
      <c r="U315" s="38">
        <v>0</v>
      </c>
      <c r="V315" s="39">
        <f t="shared" si="75"/>
        <v>0</v>
      </c>
      <c r="W315" s="41">
        <f t="shared" si="85"/>
        <v>90.318084995920799</v>
      </c>
      <c r="X315" s="42">
        <v>0</v>
      </c>
      <c r="Y315" s="43">
        <f t="shared" si="76"/>
        <v>0</v>
      </c>
      <c r="Z315" s="44">
        <f t="shared" si="77"/>
        <v>0</v>
      </c>
      <c r="AA315" s="45">
        <f t="shared" si="78"/>
        <v>0</v>
      </c>
      <c r="AB315" s="46">
        <f t="shared" si="86"/>
        <v>90.318084995920799</v>
      </c>
      <c r="AC315" s="38">
        <f t="shared" si="79"/>
        <v>243390.11611493316</v>
      </c>
      <c r="AD315" s="39">
        <f t="shared" si="80"/>
        <v>136.50595407455589</v>
      </c>
      <c r="AE315" s="41">
        <f t="shared" si="87"/>
        <v>90.318084995920799</v>
      </c>
      <c r="AF315" s="33"/>
      <c r="AG315" s="47">
        <v>0</v>
      </c>
      <c r="AH315" s="33"/>
      <c r="AI315" s="38">
        <v>0</v>
      </c>
      <c r="AJ315" s="39">
        <f t="shared" si="81"/>
        <v>84.631880945906076</v>
      </c>
      <c r="AK315" s="39">
        <v>0</v>
      </c>
      <c r="AL315" s="48">
        <f t="shared" si="82"/>
        <v>0</v>
      </c>
      <c r="AM315" s="49">
        <f t="shared" si="83"/>
        <v>0</v>
      </c>
      <c r="AO315" s="50">
        <v>10310.104093811735</v>
      </c>
      <c r="AQ315" s="50">
        <v>200658.14814814818</v>
      </c>
      <c r="AS315" s="51">
        <v>-700630.35</v>
      </c>
      <c r="AT315" s="52">
        <v>-803273.85</v>
      </c>
      <c r="AU315" s="52">
        <v>-411445.33548900002</v>
      </c>
      <c r="AV315" s="52">
        <v>-4312.1104169999999</v>
      </c>
      <c r="AW315" s="52">
        <v>-145088</v>
      </c>
      <c r="AX315" s="53">
        <v>-158492.82442399999</v>
      </c>
    </row>
    <row r="316" spans="1:50">
      <c r="A316" s="2">
        <v>886</v>
      </c>
      <c r="B316" s="3">
        <v>1734</v>
      </c>
      <c r="C316" s="35"/>
      <c r="D316" s="4" t="s">
        <v>182</v>
      </c>
      <c r="E316" s="21">
        <v>2703.3333333333335</v>
      </c>
      <c r="F316" s="21">
        <v>4285649</v>
      </c>
      <c r="G316" s="15">
        <v>1.79</v>
      </c>
      <c r="H316" s="21">
        <v>2394217.3184357542</v>
      </c>
      <c r="I316" s="21">
        <v>463925.66666666669</v>
      </c>
      <c r="J316" s="36">
        <v>0</v>
      </c>
      <c r="K316" s="17">
        <v>1.65</v>
      </c>
      <c r="L316" s="21">
        <v>3950458.5754189943</v>
      </c>
      <c r="M316" s="21">
        <v>474186.20958333329</v>
      </c>
      <c r="N316" s="21">
        <f t="shared" si="72"/>
        <v>4424644.7850023275</v>
      </c>
      <c r="O316" s="37">
        <f t="shared" si="73"/>
        <v>1636.7366652289743</v>
      </c>
      <c r="P316" s="37">
        <f t="shared" si="88"/>
        <v>2400.6516979319881</v>
      </c>
      <c r="Q316" s="37">
        <f t="shared" si="89"/>
        <v>68.178847712015909</v>
      </c>
      <c r="R316" s="38">
        <v>764093.27954397583</v>
      </c>
      <c r="S316" s="39">
        <f t="shared" si="74"/>
        <v>282.64856210011436</v>
      </c>
      <c r="T316" s="40">
        <f t="shared" si="84"/>
        <v>79.952674058569997</v>
      </c>
      <c r="U316" s="38">
        <v>392457</v>
      </c>
      <c r="V316" s="39">
        <f t="shared" si="75"/>
        <v>145.17521578298397</v>
      </c>
      <c r="W316" s="41">
        <f t="shared" si="85"/>
        <v>85.999999287300327</v>
      </c>
      <c r="X316" s="42">
        <v>0</v>
      </c>
      <c r="Y316" s="43">
        <f t="shared" si="76"/>
        <v>0</v>
      </c>
      <c r="Z316" s="44">
        <f t="shared" si="77"/>
        <v>392457</v>
      </c>
      <c r="AA316" s="45">
        <f t="shared" si="78"/>
        <v>145.17521578298397</v>
      </c>
      <c r="AB316" s="46">
        <f t="shared" si="86"/>
        <v>85.999999287300327</v>
      </c>
      <c r="AC316" s="38">
        <f t="shared" si="79"/>
        <v>1156550.2795439758</v>
      </c>
      <c r="AD316" s="39">
        <f t="shared" si="80"/>
        <v>427.82377788309833</v>
      </c>
      <c r="AE316" s="41">
        <f t="shared" si="87"/>
        <v>85.999999287300327</v>
      </c>
      <c r="AF316" s="33"/>
      <c r="AG316" s="47">
        <v>0</v>
      </c>
      <c r="AH316" s="33"/>
      <c r="AI316" s="38">
        <v>0</v>
      </c>
      <c r="AJ316" s="39">
        <f t="shared" si="81"/>
        <v>68.178847712015909</v>
      </c>
      <c r="AK316" s="39">
        <v>0</v>
      </c>
      <c r="AL316" s="48">
        <f t="shared" si="82"/>
        <v>0</v>
      </c>
      <c r="AM316" s="49">
        <f t="shared" si="83"/>
        <v>0</v>
      </c>
      <c r="AO316" s="50">
        <v>17893.042688588426</v>
      </c>
      <c r="AQ316" s="50">
        <v>239421.73184357546</v>
      </c>
      <c r="AR316" s="56"/>
      <c r="AS316" s="51">
        <v>-1128092.3999999999</v>
      </c>
      <c r="AT316" s="52">
        <v>-1195363.8500000001</v>
      </c>
      <c r="AU316" s="52">
        <v>-612277.96745999996</v>
      </c>
      <c r="AV316" s="52">
        <v>-6416.9161100000001</v>
      </c>
      <c r="AW316" s="52">
        <v>-180877</v>
      </c>
      <c r="AX316" s="53">
        <v>-235855.546351</v>
      </c>
    </row>
    <row r="317" spans="1:50">
      <c r="A317" s="2">
        <v>888</v>
      </c>
      <c r="B317" s="3">
        <v>2628</v>
      </c>
      <c r="C317" s="35"/>
      <c r="D317" s="4" t="s">
        <v>183</v>
      </c>
      <c r="E317" s="21">
        <v>1176.6666666666667</v>
      </c>
      <c r="F317" s="21">
        <v>2221626</v>
      </c>
      <c r="G317" s="15">
        <v>1.7166666666666668</v>
      </c>
      <c r="H317" s="21">
        <v>1294488.6103032127</v>
      </c>
      <c r="I317" s="21">
        <v>233944</v>
      </c>
      <c r="J317" s="36">
        <v>0</v>
      </c>
      <c r="K317" s="17">
        <v>1.65</v>
      </c>
      <c r="L317" s="21">
        <v>2135906.2070003008</v>
      </c>
      <c r="M317" s="21">
        <v>193634.91250000001</v>
      </c>
      <c r="N317" s="21">
        <f t="shared" si="72"/>
        <v>2329541.1195003008</v>
      </c>
      <c r="O317" s="37">
        <f t="shared" si="73"/>
        <v>1979.7799882438817</v>
      </c>
      <c r="P317" s="37">
        <f t="shared" si="88"/>
        <v>2400.6516979319881</v>
      </c>
      <c r="Q317" s="37">
        <f t="shared" si="89"/>
        <v>82.468439297101654</v>
      </c>
      <c r="R317" s="38">
        <v>183233.51334121116</v>
      </c>
      <c r="S317" s="39">
        <f t="shared" si="74"/>
        <v>155.72253258459872</v>
      </c>
      <c r="T317" s="40">
        <f t="shared" si="84"/>
        <v>88.955116757174011</v>
      </c>
      <c r="U317" s="38">
        <v>0</v>
      </c>
      <c r="V317" s="39">
        <f t="shared" si="75"/>
        <v>0</v>
      </c>
      <c r="W317" s="41">
        <f t="shared" si="85"/>
        <v>88.955116757174011</v>
      </c>
      <c r="X317" s="42">
        <v>0</v>
      </c>
      <c r="Y317" s="43">
        <f t="shared" si="76"/>
        <v>0</v>
      </c>
      <c r="Z317" s="44">
        <f t="shared" si="77"/>
        <v>0</v>
      </c>
      <c r="AA317" s="45">
        <f t="shared" si="78"/>
        <v>0</v>
      </c>
      <c r="AB317" s="46">
        <f t="shared" si="86"/>
        <v>88.955116757174011</v>
      </c>
      <c r="AC317" s="38">
        <f t="shared" si="79"/>
        <v>183233.51334121116</v>
      </c>
      <c r="AD317" s="39">
        <f t="shared" si="80"/>
        <v>155.72253258459872</v>
      </c>
      <c r="AE317" s="41">
        <f t="shared" si="87"/>
        <v>88.955116757174011</v>
      </c>
      <c r="AF317" s="33"/>
      <c r="AG317" s="47">
        <v>0</v>
      </c>
      <c r="AH317" s="33"/>
      <c r="AI317" s="38">
        <v>116026.54586473427</v>
      </c>
      <c r="AJ317" s="39">
        <f t="shared" si="81"/>
        <v>82.468439297101654</v>
      </c>
      <c r="AK317" s="39">
        <v>0</v>
      </c>
      <c r="AL317" s="48">
        <f t="shared" si="82"/>
        <v>0</v>
      </c>
      <c r="AM317" s="49">
        <f t="shared" si="83"/>
        <v>116026.54586473427</v>
      </c>
      <c r="AO317" s="50">
        <v>5792.0993401836686</v>
      </c>
      <c r="AQ317" s="50">
        <v>129448.86103032126</v>
      </c>
      <c r="AR317" s="56"/>
      <c r="AS317" s="51">
        <v>-375400.35</v>
      </c>
      <c r="AT317" s="52">
        <v>-528855.25</v>
      </c>
      <c r="AU317" s="52">
        <v>-270885.23746099998</v>
      </c>
      <c r="AV317" s="52">
        <v>-2838.9848019999999</v>
      </c>
      <c r="AW317" s="52">
        <v>-105998</v>
      </c>
      <c r="AX317" s="53">
        <v>-104347.680425</v>
      </c>
    </row>
    <row r="318" spans="1:50">
      <c r="A318" s="2">
        <v>901</v>
      </c>
      <c r="B318" s="3">
        <v>4301</v>
      </c>
      <c r="C318" s="35"/>
      <c r="D318" s="4" t="s">
        <v>229</v>
      </c>
      <c r="E318" s="21">
        <v>2465.3333333333335</v>
      </c>
      <c r="F318" s="21">
        <v>2910014.6666666665</v>
      </c>
      <c r="G318" s="15">
        <v>1.8</v>
      </c>
      <c r="H318" s="21">
        <v>1616674.8148148146</v>
      </c>
      <c r="I318" s="21">
        <v>345990</v>
      </c>
      <c r="J318" s="36">
        <v>0</v>
      </c>
      <c r="K318" s="17">
        <v>1.65</v>
      </c>
      <c r="L318" s="21">
        <v>2667513.444444444</v>
      </c>
      <c r="M318" s="21">
        <v>278944.51625000004</v>
      </c>
      <c r="N318" s="21">
        <f t="shared" si="72"/>
        <v>2946457.9606944439</v>
      </c>
      <c r="O318" s="37">
        <f t="shared" si="73"/>
        <v>1195.1560143433385</v>
      </c>
      <c r="P318" s="37">
        <f t="shared" si="88"/>
        <v>2400.6516979319881</v>
      </c>
      <c r="Q318" s="37">
        <f t="shared" si="89"/>
        <v>49.784648700721178</v>
      </c>
      <c r="R318" s="38">
        <v>1099621.0160180021</v>
      </c>
      <c r="S318" s="39">
        <f t="shared" si="74"/>
        <v>446.03340292779961</v>
      </c>
      <c r="T318" s="40">
        <f t="shared" si="84"/>
        <v>68.36432868145431</v>
      </c>
      <c r="U318" s="38">
        <v>1043751</v>
      </c>
      <c r="V318" s="39">
        <f t="shared" si="75"/>
        <v>423.37114656571117</v>
      </c>
      <c r="W318" s="41">
        <f t="shared" si="85"/>
        <v>86.000004316133797</v>
      </c>
      <c r="X318" s="42">
        <v>0</v>
      </c>
      <c r="Y318" s="43">
        <f t="shared" si="76"/>
        <v>0</v>
      </c>
      <c r="Z318" s="44">
        <f t="shared" si="77"/>
        <v>1043751</v>
      </c>
      <c r="AA318" s="45">
        <f t="shared" si="78"/>
        <v>423.37114656571117</v>
      </c>
      <c r="AB318" s="46">
        <f t="shared" si="86"/>
        <v>86.000004316133797</v>
      </c>
      <c r="AC318" s="38">
        <f t="shared" si="79"/>
        <v>2143372.0160180023</v>
      </c>
      <c r="AD318" s="39">
        <f t="shared" si="80"/>
        <v>869.40454949351079</v>
      </c>
      <c r="AE318" s="41">
        <f t="shared" si="87"/>
        <v>86.000004316133825</v>
      </c>
      <c r="AF318" s="33"/>
      <c r="AG318" s="47">
        <v>0</v>
      </c>
      <c r="AH318" s="33"/>
      <c r="AI318" s="38">
        <v>926027.36201708834</v>
      </c>
      <c r="AJ318" s="39">
        <f t="shared" si="81"/>
        <v>49.784648700721178</v>
      </c>
      <c r="AK318" s="39">
        <v>0</v>
      </c>
      <c r="AL318" s="48">
        <f t="shared" si="82"/>
        <v>0</v>
      </c>
      <c r="AM318" s="49">
        <f t="shared" si="83"/>
        <v>926027.36201708834</v>
      </c>
      <c r="AO318" s="50">
        <v>14937.331564975162</v>
      </c>
      <c r="AQ318" s="50">
        <v>161667.48148148149</v>
      </c>
      <c r="AS318" s="51">
        <v>-895406.4</v>
      </c>
      <c r="AT318" s="52">
        <v>-1089237.55</v>
      </c>
      <c r="AU318" s="52">
        <v>-557918.96514800005</v>
      </c>
      <c r="AV318" s="52">
        <v>-5847.2121909999996</v>
      </c>
      <c r="AW318" s="52">
        <v>-158124</v>
      </c>
      <c r="AX318" s="53">
        <v>-214915.91946500001</v>
      </c>
    </row>
    <row r="319" spans="1:50">
      <c r="A319" s="2">
        <v>902</v>
      </c>
      <c r="B319" s="3">
        <v>4302</v>
      </c>
      <c r="C319" s="35"/>
      <c r="D319" s="4" t="s">
        <v>230</v>
      </c>
      <c r="E319" s="21">
        <v>8999</v>
      </c>
      <c r="F319" s="21">
        <v>17232875.333333332</v>
      </c>
      <c r="G319" s="15">
        <v>1.82</v>
      </c>
      <c r="H319" s="21">
        <v>9468612.82051282</v>
      </c>
      <c r="I319" s="21">
        <v>1975055.6666666667</v>
      </c>
      <c r="J319" s="36">
        <v>0</v>
      </c>
      <c r="K319" s="17">
        <v>1.65</v>
      </c>
      <c r="L319" s="21">
        <v>15623211.153846152</v>
      </c>
      <c r="M319" s="21">
        <v>1630932.9158333335</v>
      </c>
      <c r="N319" s="21">
        <f t="shared" si="72"/>
        <v>17254144.069679484</v>
      </c>
      <c r="O319" s="37">
        <f t="shared" si="73"/>
        <v>1917.3401566484592</v>
      </c>
      <c r="P319" s="37">
        <f t="shared" si="88"/>
        <v>2400.6516979319881</v>
      </c>
      <c r="Q319" s="37">
        <f t="shared" si="89"/>
        <v>79.867485912268265</v>
      </c>
      <c r="R319" s="38">
        <v>1609248.6072038696</v>
      </c>
      <c r="S319" s="39">
        <f t="shared" si="74"/>
        <v>178.82527027490494</v>
      </c>
      <c r="T319" s="40">
        <f t="shared" si="84"/>
        <v>87.316516124728963</v>
      </c>
      <c r="U319" s="38">
        <v>0</v>
      </c>
      <c r="V319" s="39">
        <f t="shared" si="75"/>
        <v>0</v>
      </c>
      <c r="W319" s="41">
        <f t="shared" si="85"/>
        <v>87.316516124728963</v>
      </c>
      <c r="X319" s="42">
        <v>0</v>
      </c>
      <c r="Y319" s="43">
        <f t="shared" si="76"/>
        <v>0</v>
      </c>
      <c r="Z319" s="44">
        <f t="shared" si="77"/>
        <v>0</v>
      </c>
      <c r="AA319" s="45">
        <f t="shared" si="78"/>
        <v>0</v>
      </c>
      <c r="AB319" s="46">
        <f t="shared" si="86"/>
        <v>87.316516124728963</v>
      </c>
      <c r="AC319" s="38">
        <f t="shared" si="79"/>
        <v>1609248.6072038696</v>
      </c>
      <c r="AD319" s="39">
        <f t="shared" si="80"/>
        <v>178.82527027490494</v>
      </c>
      <c r="AE319" s="41">
        <f t="shared" si="87"/>
        <v>87.316516124728963</v>
      </c>
      <c r="AF319" s="33"/>
      <c r="AG319" s="47">
        <v>0</v>
      </c>
      <c r="AH319" s="33"/>
      <c r="AI319" s="38">
        <v>347553.92577538115</v>
      </c>
      <c r="AJ319" s="39">
        <f t="shared" si="81"/>
        <v>79.867485912268265</v>
      </c>
      <c r="AK319" s="39">
        <v>0</v>
      </c>
      <c r="AL319" s="48">
        <f t="shared" si="82"/>
        <v>0</v>
      </c>
      <c r="AM319" s="49">
        <f t="shared" si="83"/>
        <v>347553.92577538115</v>
      </c>
      <c r="AO319" s="50">
        <v>82712.973184030823</v>
      </c>
      <c r="AQ319" s="50">
        <v>946861.282051282</v>
      </c>
      <c r="AS319" s="51">
        <v>-3208052.05</v>
      </c>
      <c r="AT319" s="52">
        <v>-4004380.1</v>
      </c>
      <c r="AU319" s="52">
        <v>-2051085.7022859999</v>
      </c>
      <c r="AV319" s="52">
        <v>-21496.192230000001</v>
      </c>
      <c r="AW319" s="52">
        <v>-816345</v>
      </c>
      <c r="AX319" s="53">
        <v>-790098.55757499998</v>
      </c>
    </row>
    <row r="320" spans="1:50">
      <c r="A320" s="2">
        <v>903</v>
      </c>
      <c r="B320" s="3">
        <v>4303</v>
      </c>
      <c r="C320" s="35"/>
      <c r="D320" s="4" t="s">
        <v>231</v>
      </c>
      <c r="E320" s="21">
        <v>2681</v>
      </c>
      <c r="F320" s="21">
        <v>4107754.6666666665</v>
      </c>
      <c r="G320" s="15">
        <v>1.75</v>
      </c>
      <c r="H320" s="21">
        <v>2347288.3809523811</v>
      </c>
      <c r="I320" s="21">
        <v>347159.66666666669</v>
      </c>
      <c r="J320" s="36">
        <v>0</v>
      </c>
      <c r="K320" s="17">
        <v>1.65</v>
      </c>
      <c r="L320" s="21">
        <v>3873025.8285714281</v>
      </c>
      <c r="M320" s="21">
        <v>426844.63750000001</v>
      </c>
      <c r="N320" s="21">
        <f t="shared" si="72"/>
        <v>4299870.4660714278</v>
      </c>
      <c r="O320" s="37">
        <f t="shared" si="73"/>
        <v>1603.8308340438</v>
      </c>
      <c r="P320" s="37">
        <f t="shared" si="88"/>
        <v>2400.6516979319881</v>
      </c>
      <c r="Q320" s="37">
        <f t="shared" si="89"/>
        <v>66.808143614727641</v>
      </c>
      <c r="R320" s="38">
        <v>790422.39235116402</v>
      </c>
      <c r="S320" s="39">
        <f t="shared" si="74"/>
        <v>294.82371963862886</v>
      </c>
      <c r="T320" s="40">
        <f t="shared" si="84"/>
        <v>79.089130477278388</v>
      </c>
      <c r="U320" s="38">
        <v>444794</v>
      </c>
      <c r="V320" s="39">
        <f t="shared" si="75"/>
        <v>165.90600522193211</v>
      </c>
      <c r="W320" s="41">
        <f t="shared" si="85"/>
        <v>86.000004110669252</v>
      </c>
      <c r="X320" s="42">
        <v>0</v>
      </c>
      <c r="Y320" s="43">
        <f t="shared" si="76"/>
        <v>0</v>
      </c>
      <c r="Z320" s="44">
        <f t="shared" si="77"/>
        <v>444794</v>
      </c>
      <c r="AA320" s="45">
        <f t="shared" si="78"/>
        <v>165.90600522193211</v>
      </c>
      <c r="AB320" s="46">
        <f t="shared" si="86"/>
        <v>86.000004110669252</v>
      </c>
      <c r="AC320" s="38">
        <f t="shared" si="79"/>
        <v>1235216.392351164</v>
      </c>
      <c r="AD320" s="39">
        <f t="shared" si="80"/>
        <v>460.72972486056096</v>
      </c>
      <c r="AE320" s="41">
        <f t="shared" si="87"/>
        <v>86.000004110669252</v>
      </c>
      <c r="AF320" s="33"/>
      <c r="AG320" s="47">
        <v>0</v>
      </c>
      <c r="AH320" s="33"/>
      <c r="AI320" s="38">
        <v>271281.48436024849</v>
      </c>
      <c r="AJ320" s="39">
        <f t="shared" si="81"/>
        <v>66.808143614727641</v>
      </c>
      <c r="AK320" s="39">
        <v>0</v>
      </c>
      <c r="AL320" s="48">
        <f t="shared" si="82"/>
        <v>0</v>
      </c>
      <c r="AM320" s="49">
        <f t="shared" si="83"/>
        <v>271281.48436024849</v>
      </c>
      <c r="AO320" s="50">
        <v>22164.070721861066</v>
      </c>
      <c r="AQ320" s="50">
        <v>234728.83809523811</v>
      </c>
      <c r="AS320" s="51">
        <v>-1063853.95</v>
      </c>
      <c r="AT320" s="52">
        <v>-1190035.3500000001</v>
      </c>
      <c r="AU320" s="52">
        <v>-609548.64516800002</v>
      </c>
      <c r="AV320" s="52">
        <v>-6388.311729</v>
      </c>
      <c r="AW320" s="52">
        <v>-227871</v>
      </c>
      <c r="AX320" s="53">
        <v>-234804.184331</v>
      </c>
    </row>
    <row r="321" spans="1:50">
      <c r="A321" s="2">
        <v>904</v>
      </c>
      <c r="B321" s="3">
        <v>4304</v>
      </c>
      <c r="C321" s="35"/>
      <c r="D321" s="4" t="s">
        <v>232</v>
      </c>
      <c r="E321" s="21">
        <v>1272</v>
      </c>
      <c r="F321" s="21">
        <v>1351842.3333333333</v>
      </c>
      <c r="G321" s="15">
        <v>1.8999999999999997</v>
      </c>
      <c r="H321" s="21">
        <v>711495.96491228079</v>
      </c>
      <c r="I321" s="21">
        <v>128795.66666666667</v>
      </c>
      <c r="J321" s="36">
        <v>0</v>
      </c>
      <c r="K321" s="17">
        <v>1.65</v>
      </c>
      <c r="L321" s="21">
        <v>1173968.3421052631</v>
      </c>
      <c r="M321" s="21">
        <v>122585.14708333334</v>
      </c>
      <c r="N321" s="21">
        <f t="shared" si="72"/>
        <v>1296553.4891885966</v>
      </c>
      <c r="O321" s="37">
        <f t="shared" si="73"/>
        <v>1019.3030575382048</v>
      </c>
      <c r="P321" s="37">
        <f t="shared" si="88"/>
        <v>2400.6516979319881</v>
      </c>
      <c r="Q321" s="37">
        <f t="shared" si="89"/>
        <v>42.459431262613855</v>
      </c>
      <c r="R321" s="38">
        <v>650117.92411492928</v>
      </c>
      <c r="S321" s="39">
        <f t="shared" si="74"/>
        <v>511.09899694569913</v>
      </c>
      <c r="T321" s="40">
        <f t="shared" si="84"/>
        <v>63.749441695446698</v>
      </c>
      <c r="U321" s="38">
        <v>679449</v>
      </c>
      <c r="V321" s="39">
        <f t="shared" si="75"/>
        <v>534.15801886792451</v>
      </c>
      <c r="W321" s="41">
        <f t="shared" si="85"/>
        <v>85.999983884805886</v>
      </c>
      <c r="X321" s="42">
        <v>0</v>
      </c>
      <c r="Y321" s="43">
        <f t="shared" si="76"/>
        <v>0</v>
      </c>
      <c r="Z321" s="44">
        <f t="shared" si="77"/>
        <v>679449</v>
      </c>
      <c r="AA321" s="45">
        <f t="shared" si="78"/>
        <v>534.15801886792451</v>
      </c>
      <c r="AB321" s="46">
        <f t="shared" si="86"/>
        <v>85.999983884805886</v>
      </c>
      <c r="AC321" s="38">
        <f t="shared" si="79"/>
        <v>1329566.9241149293</v>
      </c>
      <c r="AD321" s="39">
        <f t="shared" si="80"/>
        <v>1045.2570158136236</v>
      </c>
      <c r="AE321" s="41">
        <f t="shared" si="87"/>
        <v>85.999983884805886</v>
      </c>
      <c r="AF321" s="33"/>
      <c r="AG321" s="47">
        <v>0</v>
      </c>
      <c r="AH321" s="33"/>
      <c r="AI321" s="38">
        <v>467549.75249014277</v>
      </c>
      <c r="AJ321" s="39">
        <f t="shared" si="81"/>
        <v>42.459431262613855</v>
      </c>
      <c r="AK321" s="39">
        <v>0</v>
      </c>
      <c r="AL321" s="48">
        <f t="shared" si="82"/>
        <v>0</v>
      </c>
      <c r="AM321" s="49">
        <f t="shared" si="83"/>
        <v>467549.75249014277</v>
      </c>
      <c r="AO321" s="50">
        <v>9551.5295852667641</v>
      </c>
      <c r="AQ321" s="50">
        <v>71149.596491228076</v>
      </c>
      <c r="AS321" s="51">
        <v>-479621.3</v>
      </c>
      <c r="AT321" s="52">
        <v>-564822.75</v>
      </c>
      <c r="AU321" s="52">
        <v>-289308.162931</v>
      </c>
      <c r="AV321" s="52">
        <v>-3032.0643730000002</v>
      </c>
      <c r="AW321" s="52">
        <v>-64672</v>
      </c>
      <c r="AX321" s="53">
        <v>-111444.374056</v>
      </c>
    </row>
    <row r="322" spans="1:50">
      <c r="A322" s="2">
        <v>905</v>
      </c>
      <c r="B322" s="3">
        <v>4305</v>
      </c>
      <c r="C322" s="35"/>
      <c r="D322" s="4" t="s">
        <v>233</v>
      </c>
      <c r="E322" s="21">
        <v>2391.3333333333335</v>
      </c>
      <c r="F322" s="21">
        <v>3160865</v>
      </c>
      <c r="G322" s="15">
        <v>1.64</v>
      </c>
      <c r="H322" s="21">
        <v>1927356.7073170731</v>
      </c>
      <c r="I322" s="21">
        <v>274870.33333333331</v>
      </c>
      <c r="J322" s="36">
        <v>0</v>
      </c>
      <c r="K322" s="17">
        <v>1.65</v>
      </c>
      <c r="L322" s="21">
        <v>3180138.5670731706</v>
      </c>
      <c r="M322" s="21">
        <v>341218.35041666665</v>
      </c>
      <c r="N322" s="21">
        <f t="shared" si="72"/>
        <v>3521356.9174898374</v>
      </c>
      <c r="O322" s="37">
        <f t="shared" si="73"/>
        <v>1472.5495891370938</v>
      </c>
      <c r="P322" s="37">
        <f t="shared" si="88"/>
        <v>2400.6516979319881</v>
      </c>
      <c r="Q322" s="37">
        <f t="shared" si="89"/>
        <v>61.339576682681773</v>
      </c>
      <c r="R322" s="38">
        <v>821178.55851432891</v>
      </c>
      <c r="S322" s="39">
        <f t="shared" si="74"/>
        <v>343.39778025411022</v>
      </c>
      <c r="T322" s="40">
        <f t="shared" si="84"/>
        <v>75.64393331008948</v>
      </c>
      <c r="U322" s="38">
        <v>594517</v>
      </c>
      <c r="V322" s="39">
        <f t="shared" si="75"/>
        <v>248.6131865068302</v>
      </c>
      <c r="W322" s="41">
        <f t="shared" si="85"/>
        <v>86.000003985439633</v>
      </c>
      <c r="X322" s="42">
        <v>0</v>
      </c>
      <c r="Y322" s="43">
        <f t="shared" si="76"/>
        <v>0</v>
      </c>
      <c r="Z322" s="44">
        <f t="shared" si="77"/>
        <v>594517</v>
      </c>
      <c r="AA322" s="45">
        <f t="shared" si="78"/>
        <v>248.6131865068302</v>
      </c>
      <c r="AB322" s="46">
        <f t="shared" si="86"/>
        <v>86.000003985439633</v>
      </c>
      <c r="AC322" s="38">
        <f t="shared" si="79"/>
        <v>1415695.5585143289</v>
      </c>
      <c r="AD322" s="39">
        <f t="shared" si="80"/>
        <v>592.01096676094039</v>
      </c>
      <c r="AE322" s="41">
        <f t="shared" si="87"/>
        <v>86.000003985439633</v>
      </c>
      <c r="AF322" s="33"/>
      <c r="AG322" s="47">
        <v>0</v>
      </c>
      <c r="AH322" s="33"/>
      <c r="AI322" s="38">
        <v>154948.76568867214</v>
      </c>
      <c r="AJ322" s="39">
        <f t="shared" si="81"/>
        <v>61.339576682681773</v>
      </c>
      <c r="AK322" s="39">
        <v>0</v>
      </c>
      <c r="AL322" s="48">
        <f t="shared" si="82"/>
        <v>0</v>
      </c>
      <c r="AM322" s="49">
        <f t="shared" si="83"/>
        <v>154948.76568867214</v>
      </c>
      <c r="AO322" s="50">
        <v>15506.622412128754</v>
      </c>
      <c r="AQ322" s="50">
        <v>192735.67073170733</v>
      </c>
      <c r="AS322" s="51">
        <v>-848237.25</v>
      </c>
      <c r="AT322" s="52">
        <v>-1067923.5</v>
      </c>
      <c r="AU322" s="52">
        <v>-547001.67598099995</v>
      </c>
      <c r="AV322" s="52">
        <v>-5732.7946679999995</v>
      </c>
      <c r="AW322" s="52">
        <v>-143744</v>
      </c>
      <c r="AX322" s="53">
        <v>-210710.471387</v>
      </c>
    </row>
    <row r="323" spans="1:50">
      <c r="A323" s="2">
        <v>906</v>
      </c>
      <c r="B323" s="3">
        <v>4306</v>
      </c>
      <c r="C323" s="35"/>
      <c r="D323" s="4" t="s">
        <v>234</v>
      </c>
      <c r="E323" s="21">
        <v>927</v>
      </c>
      <c r="F323" s="21">
        <v>1161144.6666666667</v>
      </c>
      <c r="G323" s="15">
        <v>2.1</v>
      </c>
      <c r="H323" s="21">
        <v>552926.03174603172</v>
      </c>
      <c r="I323" s="21">
        <v>112707.66666666667</v>
      </c>
      <c r="J323" s="36">
        <v>0</v>
      </c>
      <c r="K323" s="17">
        <v>1.65</v>
      </c>
      <c r="L323" s="21">
        <v>912327.95238095231</v>
      </c>
      <c r="M323" s="21">
        <v>92192.862500000003</v>
      </c>
      <c r="N323" s="21">
        <f t="shared" ref="N323:N384" si="90">L323+M323</f>
        <v>1004520.8148809524</v>
      </c>
      <c r="O323" s="37">
        <f t="shared" ref="O323:O384" si="91">N323/E323</f>
        <v>1083.6254745209842</v>
      </c>
      <c r="P323" s="37">
        <f t="shared" si="88"/>
        <v>2400.6516979319881</v>
      </c>
      <c r="Q323" s="37">
        <f t="shared" si="89"/>
        <v>45.138804411088039</v>
      </c>
      <c r="R323" s="38">
        <v>451726.82436773961</v>
      </c>
      <c r="S323" s="39">
        <f t="shared" ref="S323:S384" si="92">R323/E323</f>
        <v>487.29970266207079</v>
      </c>
      <c r="T323" s="40">
        <f t="shared" si="84"/>
        <v>65.437446778985432</v>
      </c>
      <c r="U323" s="38">
        <v>457600</v>
      </c>
      <c r="V323" s="39">
        <f t="shared" ref="V323:V384" si="93">U323/E323</f>
        <v>493.63538295577132</v>
      </c>
      <c r="W323" s="41">
        <f t="shared" si="85"/>
        <v>86.000004162091329</v>
      </c>
      <c r="X323" s="42">
        <v>0</v>
      </c>
      <c r="Y323" s="43">
        <f t="shared" ref="Y323:Y384" si="94">Z323-U323</f>
        <v>0</v>
      </c>
      <c r="Z323" s="44">
        <f t="shared" ref="Z323:Z384" si="95">IF(X323=0,U323,U323-(U323*X323/100))</f>
        <v>457600</v>
      </c>
      <c r="AA323" s="45">
        <f t="shared" ref="AA323:AA384" si="96">Z323/E323</f>
        <v>493.63538295577132</v>
      </c>
      <c r="AB323" s="46">
        <f t="shared" si="86"/>
        <v>86.000004162091329</v>
      </c>
      <c r="AC323" s="38">
        <f t="shared" ref="AC323:AC384" si="97">R323+Z323</f>
        <v>909326.82436773961</v>
      </c>
      <c r="AD323" s="39">
        <f t="shared" ref="AD323:AD384" si="98">S323+AA323</f>
        <v>980.93508561784211</v>
      </c>
      <c r="AE323" s="41">
        <f t="shared" si="87"/>
        <v>86.000004162091329</v>
      </c>
      <c r="AF323" s="33"/>
      <c r="AG323" s="47">
        <v>0</v>
      </c>
      <c r="AH323" s="33"/>
      <c r="AI323" s="38">
        <v>503835.00663162733</v>
      </c>
      <c r="AJ323" s="39">
        <f t="shared" ref="AJ323:AJ384" si="99">Q323</f>
        <v>45.138804411088039</v>
      </c>
      <c r="AK323" s="39">
        <v>0</v>
      </c>
      <c r="AL323" s="48">
        <f t="shared" ref="AL323:AL384" si="100">AM323-AI323</f>
        <v>0</v>
      </c>
      <c r="AM323" s="49">
        <f t="shared" ref="AM323:AM384" si="101">IF(AK323=0,AI323,AI323-(AI323*AK323/100))</f>
        <v>503835.00663162733</v>
      </c>
      <c r="AO323" s="50">
        <v>5373.1705090512596</v>
      </c>
      <c r="AQ323" s="50">
        <v>55292.603174603173</v>
      </c>
      <c r="AS323" s="51">
        <v>-340612.9</v>
      </c>
      <c r="AT323" s="52">
        <v>-410739.8</v>
      </c>
      <c r="AU323" s="52">
        <v>-210385.25999300001</v>
      </c>
      <c r="AV323" s="52">
        <v>-2204.921026</v>
      </c>
      <c r="AW323" s="52">
        <v>-62115</v>
      </c>
      <c r="AX323" s="53">
        <v>-81042.488995000007</v>
      </c>
    </row>
    <row r="324" spans="1:50">
      <c r="A324" s="2">
        <v>907</v>
      </c>
      <c r="B324" s="3">
        <v>4307</v>
      </c>
      <c r="C324" s="35"/>
      <c r="D324" s="4" t="s">
        <v>235</v>
      </c>
      <c r="E324" s="21">
        <v>2758.3333333333335</v>
      </c>
      <c r="F324" s="21">
        <v>3960705.6666666665</v>
      </c>
      <c r="G324" s="15">
        <v>1.84</v>
      </c>
      <c r="H324" s="21">
        <v>2152557.4275362319</v>
      </c>
      <c r="I324" s="21">
        <v>352435.33333333331</v>
      </c>
      <c r="J324" s="36">
        <v>0</v>
      </c>
      <c r="K324" s="17">
        <v>1.65</v>
      </c>
      <c r="L324" s="21">
        <v>3551719.7554347827</v>
      </c>
      <c r="M324" s="21">
        <v>365682.17499999999</v>
      </c>
      <c r="N324" s="21">
        <f t="shared" si="90"/>
        <v>3917401.9304347825</v>
      </c>
      <c r="O324" s="37">
        <f t="shared" si="91"/>
        <v>1420.2061379219754</v>
      </c>
      <c r="P324" s="37">
        <f t="shared" si="88"/>
        <v>2400.6516979319881</v>
      </c>
      <c r="Q324" s="37">
        <f t="shared" si="89"/>
        <v>59.159191612235738</v>
      </c>
      <c r="R324" s="38">
        <v>1000626.3977868835</v>
      </c>
      <c r="S324" s="39">
        <f t="shared" si="92"/>
        <v>362.76485720370397</v>
      </c>
      <c r="T324" s="40">
        <f t="shared" ref="T324:T384" si="102">(N324+R324)/E324*100/$O$386</f>
        <v>74.270290715708484</v>
      </c>
      <c r="U324" s="38">
        <v>776718</v>
      </c>
      <c r="V324" s="39">
        <f t="shared" si="93"/>
        <v>281.58960725075525</v>
      </c>
      <c r="W324" s="41">
        <f t="shared" ref="W324:W384" si="103">(N324+R324+U324)/E324*100/$O$386</f>
        <v>86.000005921513932</v>
      </c>
      <c r="X324" s="42">
        <v>0</v>
      </c>
      <c r="Y324" s="43">
        <f t="shared" si="94"/>
        <v>0</v>
      </c>
      <c r="Z324" s="44">
        <f t="shared" si="95"/>
        <v>776718</v>
      </c>
      <c r="AA324" s="45">
        <f t="shared" si="96"/>
        <v>281.58960725075525</v>
      </c>
      <c r="AB324" s="46">
        <f t="shared" ref="AB324:AB384" si="104">(N324+R324+Z324)/E324*100/$O$386</f>
        <v>86.000005921513932</v>
      </c>
      <c r="AC324" s="38">
        <f t="shared" si="97"/>
        <v>1777344.3977868836</v>
      </c>
      <c r="AD324" s="39">
        <f t="shared" si="98"/>
        <v>644.35446445445928</v>
      </c>
      <c r="AE324" s="41">
        <f t="shared" ref="AE324:AE384" si="105">(N324+AC324)/E324*100/$O$386</f>
        <v>86.000005921513932</v>
      </c>
      <c r="AF324" s="33"/>
      <c r="AG324" s="47">
        <v>0</v>
      </c>
      <c r="AH324" s="33"/>
      <c r="AI324" s="38">
        <v>153779.36012858397</v>
      </c>
      <c r="AJ324" s="39">
        <f t="shared" si="99"/>
        <v>59.159191612235738</v>
      </c>
      <c r="AK324" s="39">
        <v>0</v>
      </c>
      <c r="AL324" s="48">
        <f t="shared" si="100"/>
        <v>0</v>
      </c>
      <c r="AM324" s="49">
        <f t="shared" si="101"/>
        <v>153779.36012858397</v>
      </c>
      <c r="AO324" s="50">
        <v>21901.619468708643</v>
      </c>
      <c r="AQ324" s="50">
        <v>215255.74275362317</v>
      </c>
      <c r="AS324" s="51">
        <v>-1107150.55</v>
      </c>
      <c r="AT324" s="52">
        <v>-1220674.3</v>
      </c>
      <c r="AU324" s="52">
        <v>-625242.24834599998</v>
      </c>
      <c r="AV324" s="52">
        <v>-6552.7869190000001</v>
      </c>
      <c r="AW324" s="52">
        <v>-209117</v>
      </c>
      <c r="AX324" s="53">
        <v>-240849.51594300001</v>
      </c>
    </row>
    <row r="325" spans="1:50">
      <c r="A325" s="2">
        <v>908</v>
      </c>
      <c r="B325" s="3">
        <v>4308</v>
      </c>
      <c r="C325" s="35"/>
      <c r="D325" s="4" t="s">
        <v>236</v>
      </c>
      <c r="E325" s="21">
        <v>1411.6666666666667</v>
      </c>
      <c r="F325" s="21">
        <v>1442171.6666666667</v>
      </c>
      <c r="G325" s="15">
        <v>1.89</v>
      </c>
      <c r="H325" s="21">
        <v>763053.79188712535</v>
      </c>
      <c r="I325" s="21">
        <v>156425.66666666666</v>
      </c>
      <c r="J325" s="36">
        <v>0</v>
      </c>
      <c r="K325" s="17">
        <v>1.65</v>
      </c>
      <c r="L325" s="21">
        <v>1259038.7566137565</v>
      </c>
      <c r="M325" s="21">
        <v>139531.65416666667</v>
      </c>
      <c r="N325" s="21">
        <f t="shared" si="90"/>
        <v>1398570.4107804233</v>
      </c>
      <c r="O325" s="37">
        <f t="shared" si="91"/>
        <v>990.72284116676974</v>
      </c>
      <c r="P325" s="37">
        <f t="shared" ref="P325:P384" si="106">$O$386</f>
        <v>2400.6516979319881</v>
      </c>
      <c r="Q325" s="37">
        <f t="shared" ref="Q325:Q384" si="107">O325*$Q$386/$O$386</f>
        <v>41.268912188311859</v>
      </c>
      <c r="R325" s="38">
        <v>736429.340702752</v>
      </c>
      <c r="S325" s="39">
        <f t="shared" si="92"/>
        <v>521.67367700313002</v>
      </c>
      <c r="T325" s="40">
        <f t="shared" si="102"/>
        <v>62.999414678636434</v>
      </c>
      <c r="U325" s="38">
        <v>779471</v>
      </c>
      <c r="V325" s="39">
        <f t="shared" si="93"/>
        <v>552.16363636363633</v>
      </c>
      <c r="W325" s="41">
        <f t="shared" si="103"/>
        <v>85.999987266458774</v>
      </c>
      <c r="X325" s="42">
        <v>0</v>
      </c>
      <c r="Y325" s="43">
        <f t="shared" si="94"/>
        <v>0</v>
      </c>
      <c r="Z325" s="44">
        <f t="shared" si="95"/>
        <v>779471</v>
      </c>
      <c r="AA325" s="45">
        <f t="shared" si="96"/>
        <v>552.16363636363633</v>
      </c>
      <c r="AB325" s="46">
        <f t="shared" si="104"/>
        <v>85.999987266458774</v>
      </c>
      <c r="AC325" s="38">
        <f t="shared" si="97"/>
        <v>1515900.3407027521</v>
      </c>
      <c r="AD325" s="39">
        <f t="shared" si="98"/>
        <v>1073.8373133667665</v>
      </c>
      <c r="AE325" s="41">
        <f t="shared" si="105"/>
        <v>85.999987266458774</v>
      </c>
      <c r="AF325" s="33"/>
      <c r="AG325" s="47">
        <v>0</v>
      </c>
      <c r="AH325" s="33"/>
      <c r="AI325" s="38">
        <v>971953.55420809356</v>
      </c>
      <c r="AJ325" s="39">
        <f t="shared" si="99"/>
        <v>41.268912188311859</v>
      </c>
      <c r="AK325" s="39">
        <v>0</v>
      </c>
      <c r="AL325" s="48">
        <f t="shared" si="100"/>
        <v>0</v>
      </c>
      <c r="AM325" s="49">
        <f t="shared" si="101"/>
        <v>971953.55420809356</v>
      </c>
      <c r="AO325" s="50">
        <v>7736.5769894087516</v>
      </c>
      <c r="AQ325" s="50">
        <v>76305.379188712526</v>
      </c>
      <c r="AS325" s="51">
        <v>-494078.15</v>
      </c>
      <c r="AT325" s="52">
        <v>-611447.25</v>
      </c>
      <c r="AU325" s="52">
        <v>-313189.732984</v>
      </c>
      <c r="AV325" s="52">
        <v>-3282.3527060000001</v>
      </c>
      <c r="AW325" s="52">
        <v>-114872</v>
      </c>
      <c r="AX325" s="53">
        <v>-120643.791726</v>
      </c>
    </row>
    <row r="326" spans="1:50">
      <c r="A326" s="2">
        <v>909</v>
      </c>
      <c r="B326" s="3">
        <v>4309</v>
      </c>
      <c r="C326" s="35"/>
      <c r="D326" s="4" t="s">
        <v>237</v>
      </c>
      <c r="E326" s="21">
        <v>1407.6666666666667</v>
      </c>
      <c r="F326" s="21">
        <v>2327050.3333333335</v>
      </c>
      <c r="G326" s="15">
        <v>1.89</v>
      </c>
      <c r="H326" s="21">
        <v>1231243.5626102295</v>
      </c>
      <c r="I326" s="21">
        <v>266828.66666666669</v>
      </c>
      <c r="J326" s="36">
        <v>0</v>
      </c>
      <c r="K326" s="17">
        <v>1.65</v>
      </c>
      <c r="L326" s="21">
        <v>2031551.8783068785</v>
      </c>
      <c r="M326" s="21">
        <v>220073.52499999999</v>
      </c>
      <c r="N326" s="21">
        <f t="shared" si="90"/>
        <v>2251625.4033068786</v>
      </c>
      <c r="O326" s="37">
        <f t="shared" si="91"/>
        <v>1599.5444494247301</v>
      </c>
      <c r="P326" s="37">
        <f t="shared" si="106"/>
        <v>2400.6516979319881</v>
      </c>
      <c r="Q326" s="37">
        <f t="shared" si="107"/>
        <v>66.629592739448128</v>
      </c>
      <c r="R326" s="38">
        <v>417246.02895502426</v>
      </c>
      <c r="S326" s="39">
        <f t="shared" si="92"/>
        <v>296.40968194768476</v>
      </c>
      <c r="T326" s="40">
        <f t="shared" si="102"/>
        <v>78.976643425852302</v>
      </c>
      <c r="U326" s="38">
        <v>237342</v>
      </c>
      <c r="V326" s="39">
        <f t="shared" si="93"/>
        <v>168.60667771726261</v>
      </c>
      <c r="W326" s="41">
        <f t="shared" si="103"/>
        <v>86.000014532227567</v>
      </c>
      <c r="X326" s="42">
        <v>0</v>
      </c>
      <c r="Y326" s="43">
        <f t="shared" si="94"/>
        <v>0</v>
      </c>
      <c r="Z326" s="44">
        <f t="shared" si="95"/>
        <v>237342</v>
      </c>
      <c r="AA326" s="45">
        <f t="shared" si="96"/>
        <v>168.60667771726261</v>
      </c>
      <c r="AB326" s="46">
        <f t="shared" si="104"/>
        <v>86.000014532227567</v>
      </c>
      <c r="AC326" s="38">
        <f t="shared" si="97"/>
        <v>654588.0289550242</v>
      </c>
      <c r="AD326" s="39">
        <f t="shared" si="98"/>
        <v>465.01635966494734</v>
      </c>
      <c r="AE326" s="41">
        <f t="shared" si="105"/>
        <v>86.000014532227567</v>
      </c>
      <c r="AF326" s="33"/>
      <c r="AG326" s="47">
        <v>0</v>
      </c>
      <c r="AH326" s="33"/>
      <c r="AI326" s="38">
        <v>261440.08258022153</v>
      </c>
      <c r="AJ326" s="39">
        <f t="shared" si="99"/>
        <v>66.629592739448128</v>
      </c>
      <c r="AK326" s="39">
        <v>0</v>
      </c>
      <c r="AL326" s="48">
        <f t="shared" si="100"/>
        <v>0</v>
      </c>
      <c r="AM326" s="49">
        <f t="shared" si="101"/>
        <v>261440.08258022153</v>
      </c>
      <c r="AO326" s="50">
        <v>14812.325119513869</v>
      </c>
      <c r="AQ326" s="50">
        <v>123124.35626102293</v>
      </c>
      <c r="AS326" s="51">
        <v>-514150.35</v>
      </c>
      <c r="AT326" s="52">
        <v>-618107.9</v>
      </c>
      <c r="AU326" s="52">
        <v>-316601.38584900001</v>
      </c>
      <c r="AV326" s="52">
        <v>-3318.1081819999999</v>
      </c>
      <c r="AW326" s="52">
        <v>-153352</v>
      </c>
      <c r="AX326" s="53">
        <v>-121957.99425</v>
      </c>
    </row>
    <row r="327" spans="1:50">
      <c r="A327" s="2">
        <v>921</v>
      </c>
      <c r="B327" s="3">
        <v>1701</v>
      </c>
      <c r="C327" s="35"/>
      <c r="D327" s="4" t="s">
        <v>52</v>
      </c>
      <c r="E327" s="21">
        <v>799.33333333333337</v>
      </c>
      <c r="F327" s="21">
        <v>1390830.3333333333</v>
      </c>
      <c r="G327" s="15">
        <v>1.7</v>
      </c>
      <c r="H327" s="21">
        <v>818135.49019607855</v>
      </c>
      <c r="I327" s="21">
        <v>123734.66666666667</v>
      </c>
      <c r="J327" s="36">
        <v>0</v>
      </c>
      <c r="K327" s="17">
        <v>1.65</v>
      </c>
      <c r="L327" s="21">
        <v>1349923.5588235294</v>
      </c>
      <c r="M327" s="21">
        <v>126672.83749999998</v>
      </c>
      <c r="N327" s="21">
        <f t="shared" si="90"/>
        <v>1476596.3963235293</v>
      </c>
      <c r="O327" s="37">
        <f t="shared" si="91"/>
        <v>1847.2848994873177</v>
      </c>
      <c r="P327" s="37">
        <f t="shared" si="106"/>
        <v>2400.6516979319881</v>
      </c>
      <c r="Q327" s="37">
        <f t="shared" si="107"/>
        <v>76.949309267922473</v>
      </c>
      <c r="R327" s="38">
        <v>163660.07519600564</v>
      </c>
      <c r="S327" s="39">
        <f t="shared" si="92"/>
        <v>204.74571542452748</v>
      </c>
      <c r="T327" s="40">
        <f t="shared" si="102"/>
        <v>85.478064838791141</v>
      </c>
      <c r="U327" s="38">
        <v>10016</v>
      </c>
      <c r="V327" s="39">
        <f t="shared" si="93"/>
        <v>12.530442035029191</v>
      </c>
      <c r="W327" s="41">
        <f t="shared" si="103"/>
        <v>86.000024856807229</v>
      </c>
      <c r="X327" s="42">
        <v>0</v>
      </c>
      <c r="Y327" s="43">
        <f t="shared" si="94"/>
        <v>0</v>
      </c>
      <c r="Z327" s="44">
        <f t="shared" si="95"/>
        <v>10016</v>
      </c>
      <c r="AA327" s="45">
        <f t="shared" si="96"/>
        <v>12.530442035029191</v>
      </c>
      <c r="AB327" s="46">
        <f t="shared" si="104"/>
        <v>86.000024856807229</v>
      </c>
      <c r="AC327" s="38">
        <f t="shared" si="97"/>
        <v>173676.07519600564</v>
      </c>
      <c r="AD327" s="39">
        <f t="shared" si="98"/>
        <v>217.27615745955666</v>
      </c>
      <c r="AE327" s="41">
        <f t="shared" si="105"/>
        <v>86.000024856807229</v>
      </c>
      <c r="AF327" s="33"/>
      <c r="AG327" s="47">
        <v>0</v>
      </c>
      <c r="AH327" s="33"/>
      <c r="AI327" s="38">
        <v>4874.9348677653034</v>
      </c>
      <c r="AJ327" s="39">
        <f t="shared" si="99"/>
        <v>76.949309267922473</v>
      </c>
      <c r="AK327" s="39">
        <v>0</v>
      </c>
      <c r="AL327" s="48">
        <f t="shared" si="100"/>
        <v>0</v>
      </c>
      <c r="AM327" s="49">
        <f t="shared" si="101"/>
        <v>4874.9348677653034</v>
      </c>
      <c r="AO327" s="50">
        <v>3804.470777090904</v>
      </c>
      <c r="AQ327" s="50">
        <v>81813.549019607846</v>
      </c>
      <c r="AS327" s="51">
        <v>-288886.59999999998</v>
      </c>
      <c r="AT327" s="52">
        <v>-353902.3</v>
      </c>
      <c r="AU327" s="52">
        <v>-181272.48887999999</v>
      </c>
      <c r="AV327" s="52">
        <v>-1899.80763</v>
      </c>
      <c r="AW327" s="52">
        <v>-60807</v>
      </c>
      <c r="AX327" s="53">
        <v>-69827.960787999997</v>
      </c>
    </row>
    <row r="328" spans="1:50">
      <c r="A328" s="2">
        <v>922</v>
      </c>
      <c r="B328" s="3">
        <v>1702</v>
      </c>
      <c r="C328" s="35"/>
      <c r="D328" s="4" t="s">
        <v>53</v>
      </c>
      <c r="E328" s="21">
        <v>1169.6666666666667</v>
      </c>
      <c r="F328" s="21">
        <v>1633234</v>
      </c>
      <c r="G328" s="15">
        <v>1.6333333333333335</v>
      </c>
      <c r="H328" s="21">
        <v>998621.54411764711</v>
      </c>
      <c r="I328" s="21">
        <v>181024.66666666666</v>
      </c>
      <c r="J328" s="36">
        <v>0</v>
      </c>
      <c r="K328" s="17">
        <v>1.65</v>
      </c>
      <c r="L328" s="21">
        <v>1647725.5477941176</v>
      </c>
      <c r="M328" s="21">
        <v>182671.32499999998</v>
      </c>
      <c r="N328" s="21">
        <f t="shared" si="90"/>
        <v>1830396.8727941175</v>
      </c>
      <c r="O328" s="37">
        <f t="shared" si="91"/>
        <v>1564.8876085444151</v>
      </c>
      <c r="P328" s="37">
        <f t="shared" si="106"/>
        <v>2400.6516979319881</v>
      </c>
      <c r="Q328" s="37">
        <f t="shared" si="107"/>
        <v>65.185949710758464</v>
      </c>
      <c r="R328" s="38">
        <v>361699.19672485511</v>
      </c>
      <c r="S328" s="39">
        <f t="shared" si="92"/>
        <v>309.23271307340133</v>
      </c>
      <c r="T328" s="40">
        <f t="shared" si="102"/>
        <v>78.067148317777807</v>
      </c>
      <c r="U328" s="38">
        <v>222751</v>
      </c>
      <c r="V328" s="39">
        <f t="shared" si="93"/>
        <v>190.43972641778282</v>
      </c>
      <c r="W328" s="41">
        <f t="shared" si="103"/>
        <v>85.999982830249351</v>
      </c>
      <c r="X328" s="42">
        <v>0</v>
      </c>
      <c r="Y328" s="43">
        <f t="shared" si="94"/>
        <v>0</v>
      </c>
      <c r="Z328" s="44">
        <f t="shared" si="95"/>
        <v>222751</v>
      </c>
      <c r="AA328" s="45">
        <f t="shared" si="96"/>
        <v>190.43972641778282</v>
      </c>
      <c r="AB328" s="46">
        <f t="shared" si="104"/>
        <v>85.999982830249351</v>
      </c>
      <c r="AC328" s="38">
        <f t="shared" si="97"/>
        <v>584450.19672485511</v>
      </c>
      <c r="AD328" s="39">
        <f t="shared" si="98"/>
        <v>499.67243949118415</v>
      </c>
      <c r="AE328" s="41">
        <f t="shared" si="105"/>
        <v>85.999982830249351</v>
      </c>
      <c r="AF328" s="33"/>
      <c r="AG328" s="47">
        <v>0</v>
      </c>
      <c r="AH328" s="33"/>
      <c r="AI328" s="38">
        <v>77701.250543852191</v>
      </c>
      <c r="AJ328" s="39">
        <f t="shared" si="99"/>
        <v>65.185949710758464</v>
      </c>
      <c r="AK328" s="39">
        <v>0</v>
      </c>
      <c r="AL328" s="48">
        <f t="shared" si="100"/>
        <v>0</v>
      </c>
      <c r="AM328" s="49">
        <f t="shared" si="101"/>
        <v>77701.250543852191</v>
      </c>
      <c r="AO328" s="50">
        <v>7784.6613572154138</v>
      </c>
      <c r="AQ328" s="50">
        <v>99862.154411764699</v>
      </c>
      <c r="AS328" s="51">
        <v>-413836.35</v>
      </c>
      <c r="AT328" s="52">
        <v>-524858.85</v>
      </c>
      <c r="AU328" s="52">
        <v>-268838.245742</v>
      </c>
      <c r="AV328" s="52">
        <v>-2817.531516</v>
      </c>
      <c r="AW328" s="52">
        <v>-69102</v>
      </c>
      <c r="AX328" s="53">
        <v>-103559.15891</v>
      </c>
    </row>
    <row r="329" spans="1:50">
      <c r="A329" s="2">
        <v>923</v>
      </c>
      <c r="B329" s="3">
        <v>1703</v>
      </c>
      <c r="C329" s="35"/>
      <c r="D329" s="4" t="s">
        <v>54</v>
      </c>
      <c r="E329" s="21">
        <v>1525.3333333333333</v>
      </c>
      <c r="F329" s="21">
        <v>2144584.3333333335</v>
      </c>
      <c r="G329" s="15">
        <v>1.67</v>
      </c>
      <c r="H329" s="21">
        <v>1284182.235528942</v>
      </c>
      <c r="I329" s="21">
        <v>162670</v>
      </c>
      <c r="J329" s="36">
        <v>0</v>
      </c>
      <c r="K329" s="17">
        <v>1.65</v>
      </c>
      <c r="L329" s="21">
        <v>2118900.6886227545</v>
      </c>
      <c r="M329" s="21">
        <v>196358.70624999996</v>
      </c>
      <c r="N329" s="21">
        <f t="shared" si="90"/>
        <v>2315259.3948727543</v>
      </c>
      <c r="O329" s="37">
        <f t="shared" si="91"/>
        <v>1517.8711067784666</v>
      </c>
      <c r="P329" s="37">
        <f t="shared" si="106"/>
        <v>2400.6516979319881</v>
      </c>
      <c r="Q329" s="37">
        <f t="shared" si="107"/>
        <v>63.227460613549972</v>
      </c>
      <c r="R329" s="38">
        <v>498217.82483128243</v>
      </c>
      <c r="S329" s="39">
        <f t="shared" si="92"/>
        <v>326.62881872680231</v>
      </c>
      <c r="T329" s="40">
        <f t="shared" si="102"/>
        <v>76.833300186536462</v>
      </c>
      <c r="U329" s="38">
        <v>335666</v>
      </c>
      <c r="V329" s="39">
        <f t="shared" si="93"/>
        <v>220.06075174825176</v>
      </c>
      <c r="W329" s="41">
        <f t="shared" si="103"/>
        <v>86.000009040545578</v>
      </c>
      <c r="X329" s="42">
        <v>0</v>
      </c>
      <c r="Y329" s="43">
        <f t="shared" si="94"/>
        <v>0</v>
      </c>
      <c r="Z329" s="44">
        <f t="shared" si="95"/>
        <v>335666</v>
      </c>
      <c r="AA329" s="45">
        <f t="shared" si="96"/>
        <v>220.06075174825176</v>
      </c>
      <c r="AB329" s="46">
        <f t="shared" si="104"/>
        <v>86.000009040545578</v>
      </c>
      <c r="AC329" s="38">
        <f t="shared" si="97"/>
        <v>833883.82483128249</v>
      </c>
      <c r="AD329" s="39">
        <f t="shared" si="98"/>
        <v>546.6895704750541</v>
      </c>
      <c r="AE329" s="41">
        <f t="shared" si="105"/>
        <v>86.000009040545578</v>
      </c>
      <c r="AF329" s="33"/>
      <c r="AG329" s="47">
        <v>0</v>
      </c>
      <c r="AH329" s="33"/>
      <c r="AI329" s="38">
        <v>143671.68431757248</v>
      </c>
      <c r="AJ329" s="39">
        <f t="shared" si="99"/>
        <v>63.227460613549972</v>
      </c>
      <c r="AK329" s="39">
        <v>0</v>
      </c>
      <c r="AL329" s="48">
        <f t="shared" si="100"/>
        <v>0</v>
      </c>
      <c r="AM329" s="49">
        <f t="shared" si="101"/>
        <v>143671.68431757248</v>
      </c>
      <c r="AO329" s="50">
        <v>8217.1047306366418</v>
      </c>
      <c r="AQ329" s="50">
        <v>128418.22355289421</v>
      </c>
      <c r="AS329" s="51">
        <v>-545797.55000000005</v>
      </c>
      <c r="AT329" s="52">
        <v>-679829.9</v>
      </c>
      <c r="AU329" s="52">
        <v>-348216.035729</v>
      </c>
      <c r="AV329" s="52">
        <v>-3649.4422599999998</v>
      </c>
      <c r="AW329" s="52">
        <v>-119838</v>
      </c>
      <c r="AX329" s="53">
        <v>-134136.27097400001</v>
      </c>
    </row>
    <row r="330" spans="1:50">
      <c r="A330" s="2">
        <v>924</v>
      </c>
      <c r="B330" s="3">
        <v>1704</v>
      </c>
      <c r="C330" s="35"/>
      <c r="D330" s="4" t="s">
        <v>55</v>
      </c>
      <c r="E330" s="21">
        <v>503</v>
      </c>
      <c r="F330" s="21">
        <v>544677</v>
      </c>
      <c r="G330" s="15">
        <v>1.8999999999999997</v>
      </c>
      <c r="H330" s="21">
        <v>286390.11866117129</v>
      </c>
      <c r="I330" s="21">
        <v>77663</v>
      </c>
      <c r="J330" s="36">
        <v>0</v>
      </c>
      <c r="K330" s="17">
        <v>1.65</v>
      </c>
      <c r="L330" s="21">
        <v>472543.69579093269</v>
      </c>
      <c r="M330" s="21">
        <v>64205.566666666673</v>
      </c>
      <c r="N330" s="21">
        <f t="shared" si="90"/>
        <v>536749.2624575994</v>
      </c>
      <c r="O330" s="37">
        <f t="shared" si="91"/>
        <v>1067.0959492198795</v>
      </c>
      <c r="P330" s="37">
        <f t="shared" si="106"/>
        <v>2400.6516979319881</v>
      </c>
      <c r="Q330" s="37">
        <f t="shared" si="107"/>
        <v>44.450261157797947</v>
      </c>
      <c r="R330" s="38">
        <v>248188.06039281021</v>
      </c>
      <c r="S330" s="39">
        <f t="shared" si="92"/>
        <v>493.41562702347954</v>
      </c>
      <c r="T330" s="40">
        <f t="shared" si="102"/>
        <v>65.003664529412674</v>
      </c>
      <c r="U330" s="38">
        <v>253537</v>
      </c>
      <c r="V330" s="39">
        <f t="shared" si="93"/>
        <v>504.04970178926442</v>
      </c>
      <c r="W330" s="41">
        <f t="shared" si="103"/>
        <v>86.00003406621272</v>
      </c>
      <c r="X330" s="42">
        <v>0</v>
      </c>
      <c r="Y330" s="43">
        <f t="shared" si="94"/>
        <v>0</v>
      </c>
      <c r="Z330" s="44">
        <f t="shared" si="95"/>
        <v>253537</v>
      </c>
      <c r="AA330" s="45">
        <f t="shared" si="96"/>
        <v>504.04970178926442</v>
      </c>
      <c r="AB330" s="46">
        <f t="shared" si="104"/>
        <v>86.00003406621272</v>
      </c>
      <c r="AC330" s="38">
        <f t="shared" si="97"/>
        <v>501725.06039281021</v>
      </c>
      <c r="AD330" s="39">
        <f t="shared" si="98"/>
        <v>997.46532881274402</v>
      </c>
      <c r="AE330" s="41">
        <f t="shared" si="105"/>
        <v>86.00003406621272</v>
      </c>
      <c r="AF330" s="33"/>
      <c r="AG330" s="47">
        <v>0</v>
      </c>
      <c r="AH330" s="33"/>
      <c r="AI330" s="38">
        <v>239874.86221859636</v>
      </c>
      <c r="AJ330" s="39">
        <f t="shared" si="99"/>
        <v>44.450261157797947</v>
      </c>
      <c r="AK330" s="39">
        <v>0</v>
      </c>
      <c r="AL330" s="48">
        <f t="shared" si="100"/>
        <v>0</v>
      </c>
      <c r="AM330" s="49">
        <f t="shared" si="101"/>
        <v>239874.86221859636</v>
      </c>
      <c r="AO330" s="50">
        <v>4006.7236410947685</v>
      </c>
      <c r="AQ330" s="50">
        <v>28639.011866117129</v>
      </c>
      <c r="AS330" s="51">
        <v>-173149.4</v>
      </c>
      <c r="AT330" s="52">
        <v>-220245.35</v>
      </c>
      <c r="AU330" s="52">
        <v>-112811.988061</v>
      </c>
      <c r="AV330" s="52">
        <v>-1182.31441</v>
      </c>
      <c r="AW330" s="52">
        <v>-32361</v>
      </c>
      <c r="AX330" s="53">
        <v>-43456.296801999997</v>
      </c>
    </row>
    <row r="331" spans="1:50">
      <c r="A331" s="2">
        <v>925</v>
      </c>
      <c r="B331" s="3">
        <v>1705</v>
      </c>
      <c r="C331" s="35"/>
      <c r="D331" s="4" t="s">
        <v>56</v>
      </c>
      <c r="E331" s="21">
        <v>741.66666666666663</v>
      </c>
      <c r="F331" s="21">
        <v>1081460.6666666667</v>
      </c>
      <c r="G331" s="15">
        <v>1.74</v>
      </c>
      <c r="H331" s="21">
        <v>621529.11877394642</v>
      </c>
      <c r="I331" s="21">
        <v>89456.666666666672</v>
      </c>
      <c r="J331" s="36">
        <v>0</v>
      </c>
      <c r="K331" s="17">
        <v>1.65</v>
      </c>
      <c r="L331" s="21">
        <v>1025523.0459770114</v>
      </c>
      <c r="M331" s="21">
        <v>93122.829166666677</v>
      </c>
      <c r="N331" s="21">
        <f t="shared" si="90"/>
        <v>1118645.8751436782</v>
      </c>
      <c r="O331" s="37">
        <f t="shared" si="91"/>
        <v>1508.2865732274313</v>
      </c>
      <c r="P331" s="37">
        <f t="shared" si="106"/>
        <v>2400.6516979319881</v>
      </c>
      <c r="Q331" s="37">
        <f t="shared" si="107"/>
        <v>62.828213460816748</v>
      </c>
      <c r="R331" s="38">
        <v>244879.86297100826</v>
      </c>
      <c r="S331" s="39">
        <f t="shared" si="92"/>
        <v>330.1750961406853</v>
      </c>
      <c r="T331" s="40">
        <f t="shared" si="102"/>
        <v>76.581774480314536</v>
      </c>
      <c r="U331" s="38">
        <v>167690</v>
      </c>
      <c r="V331" s="39">
        <f t="shared" si="93"/>
        <v>226.0988764044944</v>
      </c>
      <c r="W331" s="41">
        <f t="shared" si="103"/>
        <v>86.000003563661537</v>
      </c>
      <c r="X331" s="42">
        <v>0</v>
      </c>
      <c r="Y331" s="43">
        <f t="shared" si="94"/>
        <v>0</v>
      </c>
      <c r="Z331" s="44">
        <f t="shared" si="95"/>
        <v>167690</v>
      </c>
      <c r="AA331" s="45">
        <f t="shared" si="96"/>
        <v>226.0988764044944</v>
      </c>
      <c r="AB331" s="46">
        <f t="shared" si="104"/>
        <v>86.000003563661537</v>
      </c>
      <c r="AC331" s="38">
        <f t="shared" si="97"/>
        <v>412569.86297100829</v>
      </c>
      <c r="AD331" s="39">
        <f t="shared" si="98"/>
        <v>556.27397254517973</v>
      </c>
      <c r="AE331" s="41">
        <f t="shared" si="105"/>
        <v>86.000003563661537</v>
      </c>
      <c r="AF331" s="33"/>
      <c r="AG331" s="47">
        <v>0</v>
      </c>
      <c r="AH331" s="33"/>
      <c r="AI331" s="38">
        <v>11924.456565909237</v>
      </c>
      <c r="AJ331" s="39">
        <f t="shared" si="99"/>
        <v>62.828213460816748</v>
      </c>
      <c r="AK331" s="39">
        <v>0</v>
      </c>
      <c r="AL331" s="48">
        <f t="shared" si="100"/>
        <v>0</v>
      </c>
      <c r="AM331" s="49">
        <f t="shared" si="101"/>
        <v>11924.456565909237</v>
      </c>
      <c r="AO331" s="50">
        <v>3766.7202498300344</v>
      </c>
      <c r="AQ331" s="50">
        <v>62152.911877394632</v>
      </c>
      <c r="AS331" s="51">
        <v>-264010.65000000002</v>
      </c>
      <c r="AT331" s="52">
        <v>-329035.90000000002</v>
      </c>
      <c r="AU331" s="52">
        <v>-168535.65151900001</v>
      </c>
      <c r="AV331" s="52">
        <v>-1766.3205190000001</v>
      </c>
      <c r="AW331" s="52">
        <v>-65671</v>
      </c>
      <c r="AX331" s="53">
        <v>-64921.604698000003</v>
      </c>
    </row>
    <row r="332" spans="1:50">
      <c r="A332" s="2">
        <v>927</v>
      </c>
      <c r="B332" s="3">
        <v>1707</v>
      </c>
      <c r="C332" s="35"/>
      <c r="D332" s="4" t="s">
        <v>57</v>
      </c>
      <c r="E332" s="21">
        <v>658.33333333333337</v>
      </c>
      <c r="F332" s="21">
        <v>1143366</v>
      </c>
      <c r="G332" s="15">
        <v>1.89</v>
      </c>
      <c r="H332" s="21">
        <v>604955.55555555562</v>
      </c>
      <c r="I332" s="21">
        <v>208714</v>
      </c>
      <c r="J332" s="36">
        <v>0</v>
      </c>
      <c r="K332" s="17">
        <v>1.65</v>
      </c>
      <c r="L332" s="21">
        <v>998176.66666666663</v>
      </c>
      <c r="M332" s="21">
        <v>170385.46666666667</v>
      </c>
      <c r="N332" s="21">
        <f t="shared" si="90"/>
        <v>1168562.1333333333</v>
      </c>
      <c r="O332" s="37">
        <f t="shared" si="91"/>
        <v>1775.0310886075947</v>
      </c>
      <c r="P332" s="37">
        <f t="shared" si="106"/>
        <v>2400.6516979319881</v>
      </c>
      <c r="Q332" s="37">
        <f t="shared" si="107"/>
        <v>73.939551086760048</v>
      </c>
      <c r="R332" s="38">
        <v>152390.75342126636</v>
      </c>
      <c r="S332" s="39">
        <f t="shared" si="92"/>
        <v>231.47962545002483</v>
      </c>
      <c r="T332" s="40">
        <f t="shared" si="102"/>
        <v>83.581917184658806</v>
      </c>
      <c r="U332" s="38">
        <v>38216</v>
      </c>
      <c r="V332" s="39">
        <f t="shared" si="93"/>
        <v>58.049620253164555</v>
      </c>
      <c r="W332" s="41">
        <f t="shared" si="103"/>
        <v>85.999994755143959</v>
      </c>
      <c r="X332" s="42">
        <v>0</v>
      </c>
      <c r="Y332" s="43">
        <f t="shared" si="94"/>
        <v>0</v>
      </c>
      <c r="Z332" s="44">
        <f t="shared" si="95"/>
        <v>38216</v>
      </c>
      <c r="AA332" s="45">
        <f t="shared" si="96"/>
        <v>58.049620253164555</v>
      </c>
      <c r="AB332" s="46">
        <f t="shared" si="104"/>
        <v>85.999994755143959</v>
      </c>
      <c r="AC332" s="38">
        <f t="shared" si="97"/>
        <v>190606.75342126636</v>
      </c>
      <c r="AD332" s="39">
        <f t="shared" si="98"/>
        <v>289.52924570318936</v>
      </c>
      <c r="AE332" s="41">
        <f t="shared" si="105"/>
        <v>85.999994755143959</v>
      </c>
      <c r="AF332" s="33"/>
      <c r="AG332" s="47">
        <v>0</v>
      </c>
      <c r="AH332" s="33"/>
      <c r="AI332" s="38">
        <v>22974.053505400021</v>
      </c>
      <c r="AJ332" s="39">
        <f t="shared" si="99"/>
        <v>73.939551086760048</v>
      </c>
      <c r="AK332" s="39">
        <v>0</v>
      </c>
      <c r="AL332" s="48">
        <f t="shared" si="100"/>
        <v>0</v>
      </c>
      <c r="AM332" s="49">
        <f t="shared" si="101"/>
        <v>22974.053505400021</v>
      </c>
      <c r="AO332" s="50">
        <v>6405.3677456491168</v>
      </c>
      <c r="AQ332" s="50">
        <v>60495.555555555562</v>
      </c>
      <c r="AS332" s="51">
        <v>-226256.75</v>
      </c>
      <c r="AT332" s="52">
        <v>-299729.05</v>
      </c>
      <c r="AU332" s="52">
        <v>-153524.378914</v>
      </c>
      <c r="AV332" s="52">
        <v>-1608.9964239999999</v>
      </c>
      <c r="AW332" s="52">
        <v>-81609</v>
      </c>
      <c r="AX332" s="53">
        <v>-59139.113591000001</v>
      </c>
    </row>
    <row r="333" spans="1:50">
      <c r="A333" s="2">
        <v>928</v>
      </c>
      <c r="B333" s="3">
        <v>1708</v>
      </c>
      <c r="C333" s="35">
        <v>942</v>
      </c>
      <c r="D333" s="4" t="s">
        <v>58</v>
      </c>
      <c r="E333" s="21">
        <v>6244</v>
      </c>
      <c r="F333" s="21">
        <v>11002473.666666666</v>
      </c>
      <c r="G333" s="15">
        <v>1.5166666666666666</v>
      </c>
      <c r="H333" s="21">
        <v>7256257.8566308245</v>
      </c>
      <c r="I333" s="21">
        <v>1200779</v>
      </c>
      <c r="J333" s="36">
        <v>0</v>
      </c>
      <c r="K333" s="17">
        <v>1.65</v>
      </c>
      <c r="L333" s="21">
        <v>11972825.46344086</v>
      </c>
      <c r="M333" s="21">
        <v>1218181.2337499999</v>
      </c>
      <c r="N333" s="21">
        <f t="shared" si="90"/>
        <v>13191006.69719086</v>
      </c>
      <c r="O333" s="37">
        <f t="shared" si="91"/>
        <v>2112.5891571413936</v>
      </c>
      <c r="P333" s="37">
        <f t="shared" si="106"/>
        <v>2400.6516979319881</v>
      </c>
      <c r="Q333" s="37">
        <f t="shared" si="107"/>
        <v>88.000652446219391</v>
      </c>
      <c r="R333" s="38">
        <v>665505.12673769065</v>
      </c>
      <c r="S333" s="39">
        <f t="shared" si="92"/>
        <v>106.58314009251932</v>
      </c>
      <c r="T333" s="40">
        <f t="shared" si="102"/>
        <v>92.440411041118196</v>
      </c>
      <c r="U333" s="38">
        <v>0</v>
      </c>
      <c r="V333" s="39">
        <f t="shared" si="93"/>
        <v>0</v>
      </c>
      <c r="W333" s="41">
        <f t="shared" si="103"/>
        <v>92.440411041118196</v>
      </c>
      <c r="X333" s="42">
        <v>0</v>
      </c>
      <c r="Y333" s="43">
        <f t="shared" si="94"/>
        <v>0</v>
      </c>
      <c r="Z333" s="44">
        <f t="shared" si="95"/>
        <v>0</v>
      </c>
      <c r="AA333" s="45">
        <f t="shared" si="96"/>
        <v>0</v>
      </c>
      <c r="AB333" s="46">
        <f t="shared" si="104"/>
        <v>92.440411041118196</v>
      </c>
      <c r="AC333" s="38">
        <f t="shared" si="97"/>
        <v>665505.12673769065</v>
      </c>
      <c r="AD333" s="39">
        <f t="shared" si="98"/>
        <v>106.58314009251932</v>
      </c>
      <c r="AE333" s="41">
        <f t="shared" si="105"/>
        <v>92.440411041118196</v>
      </c>
      <c r="AF333" s="33"/>
      <c r="AG333" s="47">
        <v>0</v>
      </c>
      <c r="AH333" s="33"/>
      <c r="AI333" s="38">
        <v>0</v>
      </c>
      <c r="AJ333" s="39">
        <f t="shared" si="99"/>
        <v>88.000652446219391</v>
      </c>
      <c r="AK333" s="39">
        <v>0</v>
      </c>
      <c r="AL333" s="48">
        <f t="shared" si="100"/>
        <v>0</v>
      </c>
      <c r="AM333" s="49">
        <f t="shared" si="101"/>
        <v>0</v>
      </c>
      <c r="AO333" s="50">
        <v>58593.108622163963</v>
      </c>
      <c r="AQ333" s="50">
        <v>725625.78566308238</v>
      </c>
      <c r="AS333" s="51">
        <v>-2157434.4500000002</v>
      </c>
      <c r="AT333" s="52">
        <v>-2826333.95</v>
      </c>
      <c r="AU333" s="52">
        <v>-1447678.0322749999</v>
      </c>
      <c r="AV333" s="52">
        <v>-15172.240357000001</v>
      </c>
      <c r="AW333" s="52">
        <v>-377933</v>
      </c>
      <c r="AX333" s="53">
        <v>-557659.93778699997</v>
      </c>
    </row>
    <row r="334" spans="1:50">
      <c r="A334" s="2">
        <v>929</v>
      </c>
      <c r="B334" s="3">
        <v>1709</v>
      </c>
      <c r="C334" s="35">
        <v>942</v>
      </c>
      <c r="D334" s="4" t="s">
        <v>59</v>
      </c>
      <c r="E334" s="21">
        <v>3985</v>
      </c>
      <c r="F334" s="21">
        <v>10507622.666666666</v>
      </c>
      <c r="G334" s="15">
        <v>1.5833333333333333</v>
      </c>
      <c r="H334" s="21">
        <v>6633588.9112903224</v>
      </c>
      <c r="I334" s="21">
        <v>753848.33333333337</v>
      </c>
      <c r="J334" s="36">
        <v>0</v>
      </c>
      <c r="K334" s="17">
        <v>1.65</v>
      </c>
      <c r="L334" s="21">
        <v>10945421.703629032</v>
      </c>
      <c r="M334" s="21">
        <v>918016.4916666667</v>
      </c>
      <c r="N334" s="21">
        <f t="shared" si="90"/>
        <v>11863438.195295699</v>
      </c>
      <c r="O334" s="37">
        <f t="shared" si="91"/>
        <v>2977.0233865233872</v>
      </c>
      <c r="P334" s="37">
        <f t="shared" si="106"/>
        <v>2400.6516979319881</v>
      </c>
      <c r="Q334" s="37">
        <f t="shared" si="107"/>
        <v>124.00896761024964</v>
      </c>
      <c r="R334" s="38">
        <v>-849831.23624359129</v>
      </c>
      <c r="S334" s="39">
        <f t="shared" si="92"/>
        <v>-213.25752477881838</v>
      </c>
      <c r="T334" s="40">
        <f t="shared" si="102"/>
        <v>115.12564959445726</v>
      </c>
      <c r="U334" s="38">
        <v>0</v>
      </c>
      <c r="V334" s="39">
        <f t="shared" si="93"/>
        <v>0</v>
      </c>
      <c r="W334" s="41">
        <f t="shared" si="103"/>
        <v>115.12564959445726</v>
      </c>
      <c r="X334" s="42">
        <v>0</v>
      </c>
      <c r="Y334" s="43">
        <f t="shared" si="94"/>
        <v>0</v>
      </c>
      <c r="Z334" s="44">
        <f t="shared" si="95"/>
        <v>0</v>
      </c>
      <c r="AA334" s="45">
        <f t="shared" si="96"/>
        <v>0</v>
      </c>
      <c r="AB334" s="46">
        <f t="shared" si="104"/>
        <v>115.12564959445726</v>
      </c>
      <c r="AC334" s="38">
        <f t="shared" si="97"/>
        <v>-849831.23624359129</v>
      </c>
      <c r="AD334" s="39">
        <f t="shared" si="98"/>
        <v>-213.25752477881838</v>
      </c>
      <c r="AE334" s="41">
        <f t="shared" si="105"/>
        <v>115.12564959445726</v>
      </c>
      <c r="AF334" s="33"/>
      <c r="AG334" s="47">
        <v>0</v>
      </c>
      <c r="AH334" s="33"/>
      <c r="AI334" s="38">
        <v>0</v>
      </c>
      <c r="AJ334" s="39">
        <f t="shared" si="99"/>
        <v>124.00896761024964</v>
      </c>
      <c r="AK334" s="39">
        <v>0</v>
      </c>
      <c r="AL334" s="48">
        <f t="shared" si="100"/>
        <v>0</v>
      </c>
      <c r="AM334" s="49">
        <f t="shared" si="101"/>
        <v>0</v>
      </c>
      <c r="AO334" s="50">
        <v>36036.85851131969</v>
      </c>
      <c r="AQ334" s="50">
        <v>663358.89112903224</v>
      </c>
      <c r="AS334" s="51">
        <v>-1328353.45</v>
      </c>
      <c r="AT334" s="52">
        <v>-1775284.05</v>
      </c>
      <c r="AU334" s="52">
        <v>-909319.21021699999</v>
      </c>
      <c r="AV334" s="52">
        <v>-9530.0262289999991</v>
      </c>
      <c r="AW334" s="52">
        <v>-526999</v>
      </c>
      <c r="AX334" s="53">
        <v>-350278.77946200001</v>
      </c>
    </row>
    <row r="335" spans="1:50">
      <c r="A335" s="2">
        <v>930</v>
      </c>
      <c r="B335" s="3">
        <v>1710</v>
      </c>
      <c r="C335" s="35"/>
      <c r="D335" s="4" t="s">
        <v>60</v>
      </c>
      <c r="E335" s="21">
        <v>423</v>
      </c>
      <c r="F335" s="21">
        <v>660986</v>
      </c>
      <c r="G335" s="15">
        <v>1.99</v>
      </c>
      <c r="H335" s="21">
        <v>332153.76884422108</v>
      </c>
      <c r="I335" s="21">
        <v>70913.333333333328</v>
      </c>
      <c r="J335" s="36">
        <v>0</v>
      </c>
      <c r="K335" s="17">
        <v>1.65</v>
      </c>
      <c r="L335" s="21">
        <v>548053.71859296469</v>
      </c>
      <c r="M335" s="21">
        <v>55712.004166666658</v>
      </c>
      <c r="N335" s="21">
        <f t="shared" si="90"/>
        <v>603765.72275963135</v>
      </c>
      <c r="O335" s="37">
        <f t="shared" si="91"/>
        <v>1427.3421341835256</v>
      </c>
      <c r="P335" s="37">
        <f t="shared" si="106"/>
        <v>2400.6516979319881</v>
      </c>
      <c r="Q335" s="37">
        <f t="shared" si="107"/>
        <v>59.456444073627672</v>
      </c>
      <c r="R335" s="38">
        <v>152332.67982227157</v>
      </c>
      <c r="S335" s="39">
        <f t="shared" si="92"/>
        <v>360.12453858693044</v>
      </c>
      <c r="T335" s="40">
        <f t="shared" si="102"/>
        <v>74.457559766385401</v>
      </c>
      <c r="U335" s="38">
        <v>117211</v>
      </c>
      <c r="V335" s="39">
        <f t="shared" si="93"/>
        <v>277.09456264775412</v>
      </c>
      <c r="W335" s="41">
        <f t="shared" si="103"/>
        <v>86.000032291094172</v>
      </c>
      <c r="X335" s="42">
        <v>0</v>
      </c>
      <c r="Y335" s="43">
        <f t="shared" si="94"/>
        <v>0</v>
      </c>
      <c r="Z335" s="44">
        <f t="shared" si="95"/>
        <v>117211</v>
      </c>
      <c r="AA335" s="45">
        <f t="shared" si="96"/>
        <v>277.09456264775412</v>
      </c>
      <c r="AB335" s="46">
        <f t="shared" si="104"/>
        <v>86.000032291094172</v>
      </c>
      <c r="AC335" s="38">
        <f t="shared" si="97"/>
        <v>269543.67982227157</v>
      </c>
      <c r="AD335" s="39">
        <f t="shared" si="98"/>
        <v>637.21910123468456</v>
      </c>
      <c r="AE335" s="41">
        <f t="shared" si="105"/>
        <v>86.000032291094172</v>
      </c>
      <c r="AF335" s="33"/>
      <c r="AG335" s="47">
        <v>0</v>
      </c>
      <c r="AH335" s="33"/>
      <c r="AI335" s="38">
        <v>32664.514382859117</v>
      </c>
      <c r="AJ335" s="39">
        <f t="shared" si="99"/>
        <v>59.456444073627672</v>
      </c>
      <c r="AK335" s="39">
        <v>0</v>
      </c>
      <c r="AL335" s="48">
        <f t="shared" si="100"/>
        <v>0</v>
      </c>
      <c r="AM335" s="49">
        <f t="shared" si="101"/>
        <v>32664.514382859117</v>
      </c>
      <c r="AO335" s="50">
        <v>3121.604099618954</v>
      </c>
      <c r="AQ335" s="50">
        <v>33215.376884422112</v>
      </c>
      <c r="AS335" s="51">
        <v>-125855.95</v>
      </c>
      <c r="AT335" s="52">
        <v>-195823</v>
      </c>
      <c r="AU335" s="52">
        <v>-100302.594224</v>
      </c>
      <c r="AV335" s="52">
        <v>-1051.2109969999999</v>
      </c>
      <c r="AW335" s="52">
        <v>-32047</v>
      </c>
      <c r="AX335" s="53">
        <v>-38637.554213000003</v>
      </c>
    </row>
    <row r="336" spans="1:50">
      <c r="A336" s="2">
        <v>931</v>
      </c>
      <c r="B336" s="3">
        <v>1711</v>
      </c>
      <c r="C336" s="35"/>
      <c r="D336" s="4" t="s">
        <v>61</v>
      </c>
      <c r="E336" s="21">
        <v>500.33333333333331</v>
      </c>
      <c r="F336" s="21">
        <v>708251.33333333337</v>
      </c>
      <c r="G336" s="15">
        <v>1.89</v>
      </c>
      <c r="H336" s="21">
        <v>374736.15520282189</v>
      </c>
      <c r="I336" s="21">
        <v>54724</v>
      </c>
      <c r="J336" s="36">
        <v>0</v>
      </c>
      <c r="K336" s="17">
        <v>1.65</v>
      </c>
      <c r="L336" s="21">
        <v>618314.65608465602</v>
      </c>
      <c r="M336" s="21">
        <v>56409.30000000001</v>
      </c>
      <c r="N336" s="21">
        <f t="shared" si="90"/>
        <v>674723.95608465606</v>
      </c>
      <c r="O336" s="37">
        <f t="shared" si="91"/>
        <v>1348.5488795829235</v>
      </c>
      <c r="P336" s="37">
        <f t="shared" si="106"/>
        <v>2400.6516979319881</v>
      </c>
      <c r="Q336" s="37">
        <f t="shared" si="107"/>
        <v>56.174283039251982</v>
      </c>
      <c r="R336" s="38">
        <v>194768.78074217297</v>
      </c>
      <c r="S336" s="39">
        <f t="shared" si="92"/>
        <v>389.27804278915318</v>
      </c>
      <c r="T336" s="40">
        <f t="shared" si="102"/>
        <v>72.389798314728722</v>
      </c>
      <c r="U336" s="38">
        <v>163476</v>
      </c>
      <c r="V336" s="39">
        <f t="shared" si="93"/>
        <v>326.7341772151899</v>
      </c>
      <c r="W336" s="41">
        <f t="shared" si="103"/>
        <v>86.000026633007934</v>
      </c>
      <c r="X336" s="42">
        <v>0</v>
      </c>
      <c r="Y336" s="43">
        <f t="shared" si="94"/>
        <v>0</v>
      </c>
      <c r="Z336" s="44">
        <f t="shared" si="95"/>
        <v>163476</v>
      </c>
      <c r="AA336" s="45">
        <f t="shared" si="96"/>
        <v>326.7341772151899</v>
      </c>
      <c r="AB336" s="46">
        <f t="shared" si="104"/>
        <v>86.000026633007934</v>
      </c>
      <c r="AC336" s="38">
        <f t="shared" si="97"/>
        <v>358244.78074217297</v>
      </c>
      <c r="AD336" s="39">
        <f t="shared" si="98"/>
        <v>716.01222000434313</v>
      </c>
      <c r="AE336" s="41">
        <f t="shared" si="105"/>
        <v>86.000026633007934</v>
      </c>
      <c r="AF336" s="33"/>
      <c r="AG336" s="47">
        <v>0</v>
      </c>
      <c r="AH336" s="33"/>
      <c r="AI336" s="38">
        <v>60954.974453142349</v>
      </c>
      <c r="AJ336" s="39">
        <f t="shared" si="99"/>
        <v>56.174283039251982</v>
      </c>
      <c r="AK336" s="39">
        <v>0</v>
      </c>
      <c r="AL336" s="48">
        <f t="shared" si="100"/>
        <v>0</v>
      </c>
      <c r="AM336" s="49">
        <f t="shared" si="101"/>
        <v>60954.974453142349</v>
      </c>
      <c r="AO336" s="50">
        <v>1677.1710720856133</v>
      </c>
      <c r="AQ336" s="50">
        <v>37473.61552028219</v>
      </c>
      <c r="AS336" s="51">
        <v>-285157.55</v>
      </c>
      <c r="AT336" s="52">
        <v>-222909.6</v>
      </c>
      <c r="AU336" s="52">
        <v>-114176.64920699999</v>
      </c>
      <c r="AV336" s="52">
        <v>-1196.6166000000001</v>
      </c>
      <c r="AW336" s="52">
        <v>-27814</v>
      </c>
      <c r="AX336" s="53">
        <v>-43981.977810999997</v>
      </c>
    </row>
    <row r="337" spans="1:50">
      <c r="A337" s="2">
        <v>932</v>
      </c>
      <c r="B337" s="3">
        <v>1712</v>
      </c>
      <c r="C337" s="35"/>
      <c r="D337" s="4" t="s">
        <v>62</v>
      </c>
      <c r="E337" s="21">
        <v>256.33333333333331</v>
      </c>
      <c r="F337" s="21">
        <v>211891.33333333334</v>
      </c>
      <c r="G337" s="15">
        <v>1.7666666666666666</v>
      </c>
      <c r="H337" s="21">
        <v>120181.35076252725</v>
      </c>
      <c r="I337" s="21">
        <v>31394</v>
      </c>
      <c r="J337" s="36">
        <v>0</v>
      </c>
      <c r="K337" s="17">
        <v>1.65</v>
      </c>
      <c r="L337" s="21">
        <v>198299.22875816992</v>
      </c>
      <c r="M337" s="21">
        <v>22759.206249999999</v>
      </c>
      <c r="N337" s="21">
        <f t="shared" si="90"/>
        <v>221058.43500816991</v>
      </c>
      <c r="O337" s="37">
        <f t="shared" si="91"/>
        <v>862.38661251561734</v>
      </c>
      <c r="P337" s="37">
        <f t="shared" si="106"/>
        <v>2400.6516979319881</v>
      </c>
      <c r="Q337" s="37">
        <f t="shared" si="107"/>
        <v>35.923020955455954</v>
      </c>
      <c r="R337" s="38">
        <v>145894.18825117315</v>
      </c>
      <c r="S337" s="39">
        <f t="shared" si="92"/>
        <v>569.15808160405652</v>
      </c>
      <c r="T337" s="40">
        <f t="shared" si="102"/>
        <v>59.631503201937235</v>
      </c>
      <c r="U337" s="38">
        <v>162263</v>
      </c>
      <c r="V337" s="39">
        <f t="shared" si="93"/>
        <v>633.01560468140451</v>
      </c>
      <c r="W337" s="41">
        <f t="shared" si="103"/>
        <v>85.99999327597456</v>
      </c>
      <c r="X337" s="42">
        <v>0</v>
      </c>
      <c r="Y337" s="43">
        <f t="shared" si="94"/>
        <v>0</v>
      </c>
      <c r="Z337" s="44">
        <f t="shared" si="95"/>
        <v>162263</v>
      </c>
      <c r="AA337" s="45">
        <f t="shared" si="96"/>
        <v>633.01560468140451</v>
      </c>
      <c r="AB337" s="46">
        <f t="shared" si="104"/>
        <v>85.99999327597456</v>
      </c>
      <c r="AC337" s="38">
        <f t="shared" si="97"/>
        <v>308157.18825117312</v>
      </c>
      <c r="AD337" s="39">
        <f t="shared" si="98"/>
        <v>1202.1736862854609</v>
      </c>
      <c r="AE337" s="41">
        <f t="shared" si="105"/>
        <v>85.999993275974532</v>
      </c>
      <c r="AF337" s="33"/>
      <c r="AG337" s="47">
        <v>0</v>
      </c>
      <c r="AH337" s="33"/>
      <c r="AI337" s="38">
        <v>254841.00863019086</v>
      </c>
      <c r="AJ337" s="39">
        <f t="shared" si="99"/>
        <v>35.923020955455954</v>
      </c>
      <c r="AK337" s="39">
        <v>0</v>
      </c>
      <c r="AL337" s="48">
        <f t="shared" si="100"/>
        <v>0</v>
      </c>
      <c r="AM337" s="49">
        <f t="shared" si="101"/>
        <v>254841.00863019086</v>
      </c>
      <c r="AO337" s="50">
        <v>1108.8170455377322</v>
      </c>
      <c r="AQ337" s="50">
        <v>12018.135076252724</v>
      </c>
      <c r="AS337" s="51">
        <v>-67577.350000000006</v>
      </c>
      <c r="AT337" s="52">
        <v>-115007.15</v>
      </c>
      <c r="AU337" s="52">
        <v>-58907.872797999997</v>
      </c>
      <c r="AV337" s="52">
        <v>-617.37788699999999</v>
      </c>
      <c r="AW337" s="52">
        <v>-18418</v>
      </c>
      <c r="AX337" s="53">
        <v>-22691.896918999999</v>
      </c>
    </row>
    <row r="338" spans="1:50">
      <c r="A338" s="2">
        <v>934</v>
      </c>
      <c r="B338" s="3">
        <v>1714</v>
      </c>
      <c r="C338" s="35">
        <v>942</v>
      </c>
      <c r="D338" s="4" t="s">
        <v>63</v>
      </c>
      <c r="E338" s="21">
        <v>2354.6666666666665</v>
      </c>
      <c r="F338" s="21">
        <v>5358082.666666667</v>
      </c>
      <c r="G338" s="15">
        <v>1.4833333333333334</v>
      </c>
      <c r="H338" s="21">
        <v>3613999.8071931773</v>
      </c>
      <c r="I338" s="21">
        <v>547064.33333333337</v>
      </c>
      <c r="J338" s="36">
        <v>0</v>
      </c>
      <c r="K338" s="17">
        <v>1.65</v>
      </c>
      <c r="L338" s="21">
        <v>5963099.6818687432</v>
      </c>
      <c r="M338" s="21">
        <v>627130.16249999998</v>
      </c>
      <c r="N338" s="21">
        <f t="shared" si="90"/>
        <v>6590229.8443687428</v>
      </c>
      <c r="O338" s="37">
        <f t="shared" si="91"/>
        <v>2798.7952340184356</v>
      </c>
      <c r="P338" s="37">
        <f t="shared" si="106"/>
        <v>2400.6516979319881</v>
      </c>
      <c r="Q338" s="37">
        <f t="shared" si="107"/>
        <v>116.58481055079433</v>
      </c>
      <c r="R338" s="38">
        <v>-346873.26579947694</v>
      </c>
      <c r="S338" s="39">
        <f t="shared" si="92"/>
        <v>-147.31310835198624</v>
      </c>
      <c r="T338" s="40">
        <f t="shared" si="102"/>
        <v>110.44843064700041</v>
      </c>
      <c r="U338" s="38">
        <v>0</v>
      </c>
      <c r="V338" s="39">
        <f t="shared" si="93"/>
        <v>0</v>
      </c>
      <c r="W338" s="41">
        <f t="shared" si="103"/>
        <v>110.44843064700041</v>
      </c>
      <c r="X338" s="42">
        <v>0</v>
      </c>
      <c r="Y338" s="43">
        <f t="shared" si="94"/>
        <v>0</v>
      </c>
      <c r="Z338" s="44">
        <f t="shared" si="95"/>
        <v>0</v>
      </c>
      <c r="AA338" s="45">
        <f t="shared" si="96"/>
        <v>0</v>
      </c>
      <c r="AB338" s="46">
        <f t="shared" si="104"/>
        <v>110.44843064700041</v>
      </c>
      <c r="AC338" s="38">
        <f t="shared" si="97"/>
        <v>-346873.26579947694</v>
      </c>
      <c r="AD338" s="39">
        <f t="shared" si="98"/>
        <v>-147.31310835198624</v>
      </c>
      <c r="AE338" s="41">
        <f t="shared" si="105"/>
        <v>110.44843064700041</v>
      </c>
      <c r="AF338" s="33"/>
      <c r="AG338" s="47">
        <v>0</v>
      </c>
      <c r="AH338" s="33"/>
      <c r="AI338" s="38">
        <v>0</v>
      </c>
      <c r="AJ338" s="39">
        <f t="shared" si="99"/>
        <v>116.58481055079433</v>
      </c>
      <c r="AK338" s="39">
        <v>0</v>
      </c>
      <c r="AL338" s="48">
        <f t="shared" si="100"/>
        <v>0</v>
      </c>
      <c r="AM338" s="49">
        <f t="shared" si="101"/>
        <v>0</v>
      </c>
      <c r="AN338" s="54"/>
      <c r="AO338" s="50">
        <v>20905.384543935103</v>
      </c>
      <c r="AP338" s="54"/>
      <c r="AQ338" s="50">
        <v>361399.98071931786</v>
      </c>
      <c r="AR338" s="55"/>
      <c r="AS338" s="51">
        <v>-754176.45</v>
      </c>
      <c r="AT338" s="52">
        <v>-1045277.3</v>
      </c>
      <c r="AU338" s="52">
        <v>-535402.05624099995</v>
      </c>
      <c r="AV338" s="52">
        <v>-5611.2260489999999</v>
      </c>
      <c r="AW338" s="52">
        <v>-374119</v>
      </c>
      <c r="AX338" s="53">
        <v>-206242.18280499999</v>
      </c>
    </row>
    <row r="339" spans="1:50">
      <c r="A339" s="2">
        <v>935</v>
      </c>
      <c r="B339" s="3">
        <v>1715</v>
      </c>
      <c r="C339" s="35"/>
      <c r="D339" s="4" t="s">
        <v>64</v>
      </c>
      <c r="E339" s="21">
        <v>488.66666666666669</v>
      </c>
      <c r="F339" s="21">
        <v>571984.33333333337</v>
      </c>
      <c r="G339" s="15">
        <v>1.75</v>
      </c>
      <c r="H339" s="21">
        <v>326848.19047619047</v>
      </c>
      <c r="I339" s="21">
        <v>62324.333333333336</v>
      </c>
      <c r="J339" s="36">
        <v>0</v>
      </c>
      <c r="K339" s="17">
        <v>1.65</v>
      </c>
      <c r="L339" s="21">
        <v>539299.51428571425</v>
      </c>
      <c r="M339" s="21">
        <v>58677.616666666669</v>
      </c>
      <c r="N339" s="21">
        <f t="shared" si="90"/>
        <v>597977.13095238095</v>
      </c>
      <c r="O339" s="37">
        <f t="shared" si="91"/>
        <v>1223.691263886182</v>
      </c>
      <c r="P339" s="37">
        <f t="shared" si="106"/>
        <v>2400.6516979319881</v>
      </c>
      <c r="Q339" s="37">
        <f t="shared" si="107"/>
        <v>50.973294665790782</v>
      </c>
      <c r="R339" s="38">
        <v>212802.29287837504</v>
      </c>
      <c r="S339" s="39">
        <f t="shared" si="92"/>
        <v>435.47536059694755</v>
      </c>
      <c r="T339" s="40">
        <f t="shared" si="102"/>
        <v>69.113175639448158</v>
      </c>
      <c r="U339" s="38">
        <v>198102</v>
      </c>
      <c r="V339" s="39">
        <f t="shared" si="93"/>
        <v>405.39290586630284</v>
      </c>
      <c r="W339" s="41">
        <f t="shared" si="103"/>
        <v>85.999961265848015</v>
      </c>
      <c r="X339" s="42">
        <v>0</v>
      </c>
      <c r="Y339" s="43">
        <f t="shared" si="94"/>
        <v>0</v>
      </c>
      <c r="Z339" s="44">
        <f t="shared" si="95"/>
        <v>198102</v>
      </c>
      <c r="AA339" s="45">
        <f t="shared" si="96"/>
        <v>405.39290586630284</v>
      </c>
      <c r="AB339" s="46">
        <f t="shared" si="104"/>
        <v>85.999961265848015</v>
      </c>
      <c r="AC339" s="38">
        <f t="shared" si="97"/>
        <v>410904.29287837504</v>
      </c>
      <c r="AD339" s="39">
        <f t="shared" si="98"/>
        <v>840.86826646325039</v>
      </c>
      <c r="AE339" s="41">
        <f t="shared" si="105"/>
        <v>85.999961265848015</v>
      </c>
      <c r="AF339" s="33"/>
      <c r="AG339" s="47">
        <v>0</v>
      </c>
      <c r="AH339" s="33"/>
      <c r="AI339" s="38">
        <v>55178.369492242389</v>
      </c>
      <c r="AJ339" s="39">
        <f t="shared" si="99"/>
        <v>50.973294665790782</v>
      </c>
      <c r="AK339" s="39">
        <v>0</v>
      </c>
      <c r="AL339" s="48">
        <f t="shared" si="100"/>
        <v>0</v>
      </c>
      <c r="AM339" s="49">
        <f t="shared" si="101"/>
        <v>55178.369492242389</v>
      </c>
      <c r="AO339" s="50">
        <v>3191.5086114843421</v>
      </c>
      <c r="AQ339" s="50">
        <v>32684.819047619047</v>
      </c>
      <c r="AS339" s="51">
        <v>-190793.55</v>
      </c>
      <c r="AT339" s="52">
        <v>-215804.9</v>
      </c>
      <c r="AU339" s="52">
        <v>-110537.552818</v>
      </c>
      <c r="AV339" s="52">
        <v>-1158.4774259999999</v>
      </c>
      <c r="AW339" s="52">
        <v>-40313</v>
      </c>
      <c r="AX339" s="53">
        <v>-42580.161784999997</v>
      </c>
    </row>
    <row r="340" spans="1:50">
      <c r="A340" s="2">
        <v>936</v>
      </c>
      <c r="B340" s="3">
        <v>1716</v>
      </c>
      <c r="C340" s="35"/>
      <c r="D340" s="4" t="s">
        <v>65</v>
      </c>
      <c r="E340" s="21">
        <v>269.66666666666669</v>
      </c>
      <c r="F340" s="21">
        <v>333357.66666666669</v>
      </c>
      <c r="G340" s="15">
        <v>1.72</v>
      </c>
      <c r="H340" s="21">
        <v>193812.59689922479</v>
      </c>
      <c r="I340" s="21">
        <v>25381.666666666668</v>
      </c>
      <c r="J340" s="36">
        <v>0</v>
      </c>
      <c r="K340" s="17">
        <v>1.65</v>
      </c>
      <c r="L340" s="21">
        <v>319790.78488372097</v>
      </c>
      <c r="M340" s="21">
        <v>31699.454166666666</v>
      </c>
      <c r="N340" s="21">
        <f t="shared" si="90"/>
        <v>351490.23905038764</v>
      </c>
      <c r="O340" s="37">
        <f t="shared" si="91"/>
        <v>1303.4248666887056</v>
      </c>
      <c r="P340" s="37">
        <f t="shared" si="106"/>
        <v>2400.6516979319881</v>
      </c>
      <c r="Q340" s="37">
        <f t="shared" si="107"/>
        <v>54.294626238846931</v>
      </c>
      <c r="R340" s="38">
        <v>109477.63579868374</v>
      </c>
      <c r="S340" s="39">
        <f t="shared" si="92"/>
        <v>405.97392756001386</v>
      </c>
      <c r="T340" s="40">
        <f t="shared" si="102"/>
        <v>71.20561453047354</v>
      </c>
      <c r="U340" s="38">
        <v>95775</v>
      </c>
      <c r="V340" s="39">
        <f t="shared" si="93"/>
        <v>355.16069221260813</v>
      </c>
      <c r="W340" s="41">
        <f t="shared" si="103"/>
        <v>85.999959437673411</v>
      </c>
      <c r="X340" s="42">
        <v>0</v>
      </c>
      <c r="Y340" s="43">
        <f t="shared" si="94"/>
        <v>0</v>
      </c>
      <c r="Z340" s="44">
        <f t="shared" si="95"/>
        <v>95775</v>
      </c>
      <c r="AA340" s="45">
        <f t="shared" si="96"/>
        <v>355.16069221260813</v>
      </c>
      <c r="AB340" s="46">
        <f t="shared" si="104"/>
        <v>85.999959437673411</v>
      </c>
      <c r="AC340" s="38">
        <f t="shared" si="97"/>
        <v>205252.63579868374</v>
      </c>
      <c r="AD340" s="39">
        <f t="shared" si="98"/>
        <v>761.13461977262205</v>
      </c>
      <c r="AE340" s="41">
        <f t="shared" si="105"/>
        <v>85.999959437673411</v>
      </c>
      <c r="AF340" s="33"/>
      <c r="AG340" s="47">
        <v>0</v>
      </c>
      <c r="AH340" s="33"/>
      <c r="AI340" s="38">
        <v>118972.85754979393</v>
      </c>
      <c r="AJ340" s="39">
        <f t="shared" si="99"/>
        <v>54.294626238846931</v>
      </c>
      <c r="AK340" s="39">
        <v>0</v>
      </c>
      <c r="AL340" s="48">
        <f t="shared" si="100"/>
        <v>0</v>
      </c>
      <c r="AM340" s="49">
        <f t="shared" si="101"/>
        <v>118972.85754979393</v>
      </c>
      <c r="AO340" s="50">
        <v>1610.0634462655657</v>
      </c>
      <c r="AQ340" s="50">
        <v>19381.259689922481</v>
      </c>
      <c r="AS340" s="51">
        <v>-90916.15</v>
      </c>
      <c r="AT340" s="52">
        <v>-123443.95</v>
      </c>
      <c r="AU340" s="52">
        <v>-63229.299760000002</v>
      </c>
      <c r="AV340" s="52">
        <v>-662.66815699999995</v>
      </c>
      <c r="AW340" s="52">
        <v>-23108</v>
      </c>
      <c r="AX340" s="53">
        <v>-24356.553448999999</v>
      </c>
    </row>
    <row r="341" spans="1:50">
      <c r="A341" s="2">
        <v>937</v>
      </c>
      <c r="B341" s="3">
        <v>1717</v>
      </c>
      <c r="C341" s="35"/>
      <c r="D341" s="4" t="s">
        <v>66</v>
      </c>
      <c r="E341" s="21">
        <v>260.66666666666669</v>
      </c>
      <c r="F341" s="21">
        <v>374441.66666666669</v>
      </c>
      <c r="G341" s="15">
        <v>1.7666666666666666</v>
      </c>
      <c r="H341" s="21">
        <v>211697.00435729849</v>
      </c>
      <c r="I341" s="21">
        <v>36250.333333333336</v>
      </c>
      <c r="J341" s="36">
        <v>0</v>
      </c>
      <c r="K341" s="17">
        <v>1.65</v>
      </c>
      <c r="L341" s="21">
        <v>349300.05718954239</v>
      </c>
      <c r="M341" s="21">
        <v>35204.129166666673</v>
      </c>
      <c r="N341" s="21">
        <f t="shared" si="90"/>
        <v>384504.18635620904</v>
      </c>
      <c r="O341" s="37">
        <f t="shared" si="91"/>
        <v>1475.0799988089859</v>
      </c>
      <c r="P341" s="37">
        <f t="shared" si="106"/>
        <v>2400.6516979319881</v>
      </c>
      <c r="Q341" s="37">
        <f t="shared" si="107"/>
        <v>61.444981797220962</v>
      </c>
      <c r="R341" s="38">
        <v>89268.305141416306</v>
      </c>
      <c r="S341" s="39">
        <f t="shared" si="92"/>
        <v>342.46152867551012</v>
      </c>
      <c r="T341" s="40">
        <f t="shared" si="102"/>
        <v>75.710338532249182</v>
      </c>
      <c r="U341" s="38">
        <v>64390</v>
      </c>
      <c r="V341" s="39">
        <f t="shared" si="93"/>
        <v>247.02046035805625</v>
      </c>
      <c r="W341" s="41">
        <f t="shared" si="103"/>
        <v>86.000063633597648</v>
      </c>
      <c r="X341" s="42">
        <v>0</v>
      </c>
      <c r="Y341" s="43">
        <f t="shared" si="94"/>
        <v>0</v>
      </c>
      <c r="Z341" s="44">
        <f t="shared" si="95"/>
        <v>64390</v>
      </c>
      <c r="AA341" s="45">
        <f t="shared" si="96"/>
        <v>247.02046035805625</v>
      </c>
      <c r="AB341" s="46">
        <f t="shared" si="104"/>
        <v>86.000063633597648</v>
      </c>
      <c r="AC341" s="38">
        <f t="shared" si="97"/>
        <v>153658.30514141632</v>
      </c>
      <c r="AD341" s="39">
        <f t="shared" si="98"/>
        <v>589.48198903356638</v>
      </c>
      <c r="AE341" s="41">
        <f t="shared" si="105"/>
        <v>86.000063633597648</v>
      </c>
      <c r="AF341" s="33"/>
      <c r="AG341" s="47">
        <v>0</v>
      </c>
      <c r="AH341" s="33"/>
      <c r="AI341" s="38">
        <v>1443.1918038232652</v>
      </c>
      <c r="AJ341" s="39">
        <f t="shared" si="99"/>
        <v>61.444981797220962</v>
      </c>
      <c r="AK341" s="39">
        <v>0</v>
      </c>
      <c r="AL341" s="48">
        <f t="shared" si="100"/>
        <v>0</v>
      </c>
      <c r="AM341" s="49">
        <f t="shared" si="101"/>
        <v>1443.1918038232652</v>
      </c>
      <c r="AO341" s="50">
        <v>1078.6691351837301</v>
      </c>
      <c r="AQ341" s="50">
        <v>21169.700435729847</v>
      </c>
      <c r="AS341" s="51">
        <v>-64159</v>
      </c>
      <c r="AT341" s="52">
        <v>-112786.95</v>
      </c>
      <c r="AU341" s="52">
        <v>-57770.655176</v>
      </c>
      <c r="AV341" s="52">
        <v>-605.45939499999997</v>
      </c>
      <c r="AW341" s="52">
        <v>-18225</v>
      </c>
      <c r="AX341" s="53">
        <v>-22253.829410999999</v>
      </c>
    </row>
    <row r="342" spans="1:50">
      <c r="A342" s="2">
        <v>938</v>
      </c>
      <c r="B342" s="3">
        <v>1718</v>
      </c>
      <c r="C342" s="35"/>
      <c r="D342" s="4" t="s">
        <v>67</v>
      </c>
      <c r="E342" s="21">
        <v>4620.666666666667</v>
      </c>
      <c r="F342" s="21">
        <v>9819418.666666666</v>
      </c>
      <c r="G342" s="15">
        <v>1.78</v>
      </c>
      <c r="H342" s="21">
        <v>5515247.9310344821</v>
      </c>
      <c r="I342" s="21">
        <v>1357132.6666666667</v>
      </c>
      <c r="J342" s="36">
        <v>0</v>
      </c>
      <c r="K342" s="17">
        <v>1.65</v>
      </c>
      <c r="L342" s="21">
        <v>9100159.0862068962</v>
      </c>
      <c r="M342" s="21">
        <v>1103344.9645833333</v>
      </c>
      <c r="N342" s="21">
        <f t="shared" si="90"/>
        <v>10203504.05079023</v>
      </c>
      <c r="O342" s="37">
        <f t="shared" si="91"/>
        <v>2208.2320121462044</v>
      </c>
      <c r="P342" s="37">
        <f t="shared" si="106"/>
        <v>2400.6516979319881</v>
      </c>
      <c r="Q342" s="37">
        <f t="shared" si="107"/>
        <v>91.984689576103804</v>
      </c>
      <c r="R342" s="38">
        <v>328969.67440470925</v>
      </c>
      <c r="S342" s="39">
        <f t="shared" si="92"/>
        <v>71.195283740739271</v>
      </c>
      <c r="T342" s="40">
        <f t="shared" si="102"/>
        <v>94.950354432945375</v>
      </c>
      <c r="U342" s="38">
        <v>0</v>
      </c>
      <c r="V342" s="39">
        <f t="shared" si="93"/>
        <v>0</v>
      </c>
      <c r="W342" s="41">
        <f t="shared" si="103"/>
        <v>94.950354432945375</v>
      </c>
      <c r="X342" s="42">
        <v>0</v>
      </c>
      <c r="Y342" s="43">
        <f t="shared" si="94"/>
        <v>0</v>
      </c>
      <c r="Z342" s="44">
        <f t="shared" si="95"/>
        <v>0</v>
      </c>
      <c r="AA342" s="45">
        <f t="shared" si="96"/>
        <v>0</v>
      </c>
      <c r="AB342" s="46">
        <f t="shared" si="104"/>
        <v>94.950354432945375</v>
      </c>
      <c r="AC342" s="38">
        <f t="shared" si="97"/>
        <v>328969.67440470925</v>
      </c>
      <c r="AD342" s="39">
        <f t="shared" si="98"/>
        <v>71.195283740739271</v>
      </c>
      <c r="AE342" s="41">
        <f t="shared" si="105"/>
        <v>94.950354432945375</v>
      </c>
      <c r="AF342" s="33"/>
      <c r="AG342" s="47">
        <v>0</v>
      </c>
      <c r="AH342" s="33"/>
      <c r="AI342" s="38">
        <v>322103.58816297358</v>
      </c>
      <c r="AJ342" s="39">
        <f t="shared" si="99"/>
        <v>91.984689576103804</v>
      </c>
      <c r="AK342" s="39">
        <v>0</v>
      </c>
      <c r="AL342" s="48">
        <f t="shared" si="100"/>
        <v>0</v>
      </c>
      <c r="AM342" s="49">
        <f t="shared" si="101"/>
        <v>322103.58816297358</v>
      </c>
      <c r="AO342" s="50">
        <v>41977.300402206609</v>
      </c>
      <c r="AQ342" s="50">
        <v>551524.79310344835</v>
      </c>
      <c r="AS342" s="51">
        <v>-1425715.45</v>
      </c>
      <c r="AT342" s="52">
        <v>-2057251.4</v>
      </c>
      <c r="AU342" s="52">
        <v>-1053745.848158</v>
      </c>
      <c r="AV342" s="52">
        <v>-11043.674717</v>
      </c>
      <c r="AW342" s="52">
        <v>-401102</v>
      </c>
      <c r="AX342" s="53">
        <v>-405913.35298800003</v>
      </c>
    </row>
    <row r="343" spans="1:50">
      <c r="A343" s="2">
        <v>939</v>
      </c>
      <c r="B343" s="3">
        <v>1719</v>
      </c>
      <c r="C343" s="35">
        <v>942</v>
      </c>
      <c r="D343" s="4" t="s">
        <v>68</v>
      </c>
      <c r="E343" s="21">
        <v>15397.666666666666</v>
      </c>
      <c r="F343" s="21">
        <v>31127225.666666668</v>
      </c>
      <c r="G343" s="15">
        <v>1.6466666666666665</v>
      </c>
      <c r="H343" s="21">
        <v>18878450.306311924</v>
      </c>
      <c r="I343" s="21">
        <v>2665062.6666666665</v>
      </c>
      <c r="J343" s="36">
        <v>0</v>
      </c>
      <c r="K343" s="17">
        <v>1.65</v>
      </c>
      <c r="L343" s="21">
        <v>31149443.005414676</v>
      </c>
      <c r="M343" s="21">
        <v>2739840.5333333332</v>
      </c>
      <c r="N343" s="21">
        <f t="shared" si="90"/>
        <v>33889283.538748011</v>
      </c>
      <c r="O343" s="37">
        <f t="shared" si="91"/>
        <v>2200.9363023887609</v>
      </c>
      <c r="P343" s="37">
        <f t="shared" si="106"/>
        <v>2400.6516979319881</v>
      </c>
      <c r="Q343" s="37">
        <f t="shared" si="107"/>
        <v>91.680784192256226</v>
      </c>
      <c r="R343" s="38">
        <v>1137805.9028471461</v>
      </c>
      <c r="S343" s="39">
        <f t="shared" si="92"/>
        <v>73.894696350993414</v>
      </c>
      <c r="T343" s="40">
        <f t="shared" si="102"/>
        <v>94.758894041121408</v>
      </c>
      <c r="U343" s="38">
        <v>0</v>
      </c>
      <c r="V343" s="39">
        <f t="shared" si="93"/>
        <v>0</v>
      </c>
      <c r="W343" s="41">
        <f t="shared" si="103"/>
        <v>94.758894041121408</v>
      </c>
      <c r="X343" s="42">
        <v>0</v>
      </c>
      <c r="Y343" s="43">
        <f t="shared" si="94"/>
        <v>0</v>
      </c>
      <c r="Z343" s="44">
        <f t="shared" si="95"/>
        <v>0</v>
      </c>
      <c r="AA343" s="45">
        <f t="shared" si="96"/>
        <v>0</v>
      </c>
      <c r="AB343" s="46">
        <f t="shared" si="104"/>
        <v>94.758894041121408</v>
      </c>
      <c r="AC343" s="38">
        <f t="shared" si="97"/>
        <v>1137805.9028471461</v>
      </c>
      <c r="AD343" s="39">
        <f t="shared" si="98"/>
        <v>73.894696350993414</v>
      </c>
      <c r="AE343" s="41">
        <f t="shared" si="105"/>
        <v>94.758894041121408</v>
      </c>
      <c r="AF343" s="33"/>
      <c r="AG343" s="47">
        <v>0</v>
      </c>
      <c r="AH343" s="33"/>
      <c r="AI343" s="38">
        <v>0</v>
      </c>
      <c r="AJ343" s="39">
        <f t="shared" si="99"/>
        <v>91.680784192256226</v>
      </c>
      <c r="AK343" s="39">
        <v>0</v>
      </c>
      <c r="AL343" s="48">
        <f t="shared" si="100"/>
        <v>0</v>
      </c>
      <c r="AM343" s="49">
        <f t="shared" si="101"/>
        <v>0</v>
      </c>
      <c r="AO343" s="50">
        <v>163299.1582941837</v>
      </c>
      <c r="AQ343" s="50">
        <v>1887845.0306311923</v>
      </c>
      <c r="AS343" s="51">
        <v>-5113733.8499999996</v>
      </c>
      <c r="AT343" s="52">
        <v>-6848475.75</v>
      </c>
      <c r="AU343" s="52">
        <v>-3507861.4755330002</v>
      </c>
      <c r="AV343" s="52">
        <v>-36763.780523000001</v>
      </c>
      <c r="AW343" s="52">
        <v>-1471840</v>
      </c>
      <c r="AX343" s="53">
        <v>-1351263.0354269999</v>
      </c>
    </row>
    <row r="344" spans="1:50">
      <c r="A344" s="2">
        <v>940</v>
      </c>
      <c r="B344" s="3">
        <v>1720</v>
      </c>
      <c r="C344" s="35"/>
      <c r="D344" s="4" t="s">
        <v>69</v>
      </c>
      <c r="E344" s="21">
        <v>172</v>
      </c>
      <c r="F344" s="21">
        <v>205874</v>
      </c>
      <c r="G344" s="15">
        <v>1.8933333333333333</v>
      </c>
      <c r="H344" s="21">
        <v>108787.91523482245</v>
      </c>
      <c r="I344" s="21">
        <v>25803</v>
      </c>
      <c r="J344" s="36">
        <v>0</v>
      </c>
      <c r="K344" s="17">
        <v>1.65</v>
      </c>
      <c r="L344" s="21">
        <v>179500.06013745707</v>
      </c>
      <c r="M344" s="21">
        <v>20997.841666666667</v>
      </c>
      <c r="N344" s="21">
        <f t="shared" si="90"/>
        <v>200497.90180412374</v>
      </c>
      <c r="O344" s="37">
        <f t="shared" si="91"/>
        <v>1165.6854756053706</v>
      </c>
      <c r="P344" s="37">
        <f t="shared" si="106"/>
        <v>2400.6516979319881</v>
      </c>
      <c r="Q344" s="37">
        <f t="shared" si="107"/>
        <v>48.557042931697922</v>
      </c>
      <c r="R344" s="38">
        <v>78593.250388865825</v>
      </c>
      <c r="S344" s="39">
        <f t="shared" si="92"/>
        <v>456.93750226084779</v>
      </c>
      <c r="T344" s="40">
        <f t="shared" si="102"/>
        <v>67.590937046969671</v>
      </c>
      <c r="U344" s="38">
        <v>76013</v>
      </c>
      <c r="V344" s="39">
        <f t="shared" si="93"/>
        <v>441.93604651162792</v>
      </c>
      <c r="W344" s="41">
        <f t="shared" si="103"/>
        <v>85.999940189421707</v>
      </c>
      <c r="X344" s="42">
        <v>0</v>
      </c>
      <c r="Y344" s="43">
        <f t="shared" si="94"/>
        <v>0</v>
      </c>
      <c r="Z344" s="44">
        <f t="shared" si="95"/>
        <v>76013</v>
      </c>
      <c r="AA344" s="45">
        <f t="shared" si="96"/>
        <v>441.93604651162792</v>
      </c>
      <c r="AB344" s="46">
        <f t="shared" si="104"/>
        <v>85.999940189421707</v>
      </c>
      <c r="AC344" s="38">
        <f t="shared" si="97"/>
        <v>154606.25038886582</v>
      </c>
      <c r="AD344" s="39">
        <f t="shared" si="98"/>
        <v>898.87354877247571</v>
      </c>
      <c r="AE344" s="41">
        <f t="shared" si="105"/>
        <v>85.999940189421707</v>
      </c>
      <c r="AF344" s="33"/>
      <c r="AG344" s="47">
        <v>0</v>
      </c>
      <c r="AH344" s="33"/>
      <c r="AI344" s="38">
        <v>63369.063618342283</v>
      </c>
      <c r="AJ344" s="39">
        <f t="shared" si="99"/>
        <v>48.557042931697922</v>
      </c>
      <c r="AK344" s="39">
        <v>0</v>
      </c>
      <c r="AL344" s="48">
        <f t="shared" si="100"/>
        <v>0</v>
      </c>
      <c r="AM344" s="49">
        <f t="shared" si="101"/>
        <v>63369.063618342283</v>
      </c>
      <c r="AO344" s="50">
        <v>984.04951518950702</v>
      </c>
      <c r="AQ344" s="50">
        <v>10878.791523482245</v>
      </c>
      <c r="AS344" s="51">
        <v>-48332.3</v>
      </c>
      <c r="AT344" s="52">
        <v>-74599.25</v>
      </c>
      <c r="AU344" s="52">
        <v>-38210.512085000002</v>
      </c>
      <c r="AV344" s="52">
        <v>-400.46133200000003</v>
      </c>
      <c r="AW344" s="52">
        <v>-11275</v>
      </c>
      <c r="AX344" s="53">
        <v>-14719.068272</v>
      </c>
    </row>
    <row r="345" spans="1:50">
      <c r="A345" s="2">
        <v>941</v>
      </c>
      <c r="B345" s="3">
        <v>1721</v>
      </c>
      <c r="C345" s="35">
        <v>942</v>
      </c>
      <c r="D345" s="4" t="s">
        <v>70</v>
      </c>
      <c r="E345" s="21">
        <v>2281.6666666666665</v>
      </c>
      <c r="F345" s="21">
        <v>3514246</v>
      </c>
      <c r="G345" s="15">
        <v>1.59</v>
      </c>
      <c r="H345" s="21">
        <v>2210217.610062893</v>
      </c>
      <c r="I345" s="21">
        <v>377625.66666666669</v>
      </c>
      <c r="J345" s="36">
        <v>0</v>
      </c>
      <c r="K345" s="17">
        <v>1.65</v>
      </c>
      <c r="L345" s="21">
        <v>3646859.056603773</v>
      </c>
      <c r="M345" s="21">
        <v>363202.37916666665</v>
      </c>
      <c r="N345" s="21">
        <f t="shared" si="90"/>
        <v>4010061.4357704399</v>
      </c>
      <c r="O345" s="37">
        <f t="shared" si="91"/>
        <v>1757.5141427774026</v>
      </c>
      <c r="P345" s="37">
        <f t="shared" si="106"/>
        <v>2400.6516979319881</v>
      </c>
      <c r="Q345" s="37">
        <f t="shared" si="107"/>
        <v>73.209876480265407</v>
      </c>
      <c r="R345" s="38">
        <v>542947.44302075193</v>
      </c>
      <c r="S345" s="39">
        <f t="shared" si="92"/>
        <v>237.96089540719589</v>
      </c>
      <c r="T345" s="40">
        <f t="shared" si="102"/>
        <v>83.122222182567171</v>
      </c>
      <c r="U345" s="38">
        <v>157630</v>
      </c>
      <c r="V345" s="39">
        <f t="shared" si="93"/>
        <v>69.085463842220605</v>
      </c>
      <c r="W345" s="41">
        <f t="shared" si="103"/>
        <v>86.000001741415019</v>
      </c>
      <c r="X345" s="42">
        <v>0</v>
      </c>
      <c r="Y345" s="43">
        <f t="shared" si="94"/>
        <v>0</v>
      </c>
      <c r="Z345" s="44">
        <f t="shared" si="95"/>
        <v>157630</v>
      </c>
      <c r="AA345" s="45">
        <f t="shared" si="96"/>
        <v>69.085463842220605</v>
      </c>
      <c r="AB345" s="46">
        <f t="shared" si="104"/>
        <v>86.000001741415019</v>
      </c>
      <c r="AC345" s="38">
        <f t="shared" si="97"/>
        <v>700577.44302075193</v>
      </c>
      <c r="AD345" s="39">
        <f t="shared" si="98"/>
        <v>307.04635924941647</v>
      </c>
      <c r="AE345" s="41">
        <f t="shared" si="105"/>
        <v>86.000001741415019</v>
      </c>
      <c r="AF345" s="33"/>
      <c r="AG345" s="47">
        <v>0</v>
      </c>
      <c r="AH345" s="33"/>
      <c r="AI345" s="38">
        <v>0</v>
      </c>
      <c r="AJ345" s="39">
        <f t="shared" si="99"/>
        <v>73.209876480265407</v>
      </c>
      <c r="AK345" s="39">
        <v>0</v>
      </c>
      <c r="AL345" s="48">
        <f t="shared" si="100"/>
        <v>0</v>
      </c>
      <c r="AM345" s="49">
        <f t="shared" si="101"/>
        <v>0</v>
      </c>
      <c r="AO345" s="50">
        <v>11076.545161819871</v>
      </c>
      <c r="AQ345" s="50">
        <v>221021.76100628928</v>
      </c>
      <c r="AS345" s="51">
        <v>-965947.5</v>
      </c>
      <c r="AT345" s="52">
        <v>-1022187.05</v>
      </c>
      <c r="AU345" s="52">
        <v>-523574.99297700002</v>
      </c>
      <c r="AV345" s="52">
        <v>-5487.2737319999997</v>
      </c>
      <c r="AW345" s="52">
        <v>-212597</v>
      </c>
      <c r="AX345" s="53">
        <v>-201686.28072000001</v>
      </c>
    </row>
    <row r="346" spans="1:50">
      <c r="A346" s="2">
        <v>942</v>
      </c>
      <c r="B346" s="3">
        <v>1722</v>
      </c>
      <c r="C346" s="35">
        <v>942</v>
      </c>
      <c r="D346" s="4" t="s">
        <v>71</v>
      </c>
      <c r="E346" s="21">
        <v>42322.666666666664</v>
      </c>
      <c r="F346" s="21">
        <v>98063031.666666672</v>
      </c>
      <c r="G346" s="15">
        <v>1.74</v>
      </c>
      <c r="H346" s="21">
        <v>56358064.176245213</v>
      </c>
      <c r="I346" s="21">
        <v>7843125</v>
      </c>
      <c r="J346" s="36">
        <v>2249000</v>
      </c>
      <c r="K346" s="17">
        <v>1.65</v>
      </c>
      <c r="L346" s="21">
        <v>90858133.477011502</v>
      </c>
      <c r="M346" s="21">
        <v>7966582.9475000007</v>
      </c>
      <c r="N346" s="21">
        <f t="shared" si="90"/>
        <v>98824716.424511507</v>
      </c>
      <c r="O346" s="37">
        <f t="shared" si="91"/>
        <v>2335.0304743993333</v>
      </c>
      <c r="P346" s="37">
        <f t="shared" si="106"/>
        <v>2400.6516979319881</v>
      </c>
      <c r="Q346" s="37">
        <f t="shared" si="107"/>
        <v>97.266524602915808</v>
      </c>
      <c r="R346" s="38">
        <v>1027588.1128375747</v>
      </c>
      <c r="S346" s="39">
        <f t="shared" si="92"/>
        <v>24.279852707081503</v>
      </c>
      <c r="T346" s="40">
        <f t="shared" si="102"/>
        <v>98.277910499836921</v>
      </c>
      <c r="U346" s="38">
        <v>0</v>
      </c>
      <c r="V346" s="39">
        <f t="shared" si="93"/>
        <v>0</v>
      </c>
      <c r="W346" s="41">
        <f t="shared" si="103"/>
        <v>98.277910499836921</v>
      </c>
      <c r="X346" s="42">
        <v>0</v>
      </c>
      <c r="Y346" s="43">
        <f t="shared" si="94"/>
        <v>0</v>
      </c>
      <c r="Z346" s="44">
        <f t="shared" si="95"/>
        <v>0</v>
      </c>
      <c r="AA346" s="45">
        <f t="shared" si="96"/>
        <v>0</v>
      </c>
      <c r="AB346" s="46">
        <f t="shared" si="104"/>
        <v>98.277910499836921</v>
      </c>
      <c r="AC346" s="38">
        <f t="shared" si="97"/>
        <v>1027588.1128375747</v>
      </c>
      <c r="AD346" s="39">
        <f t="shared" si="98"/>
        <v>24.279852707081503</v>
      </c>
      <c r="AE346" s="41">
        <f t="shared" si="105"/>
        <v>98.277910499836921</v>
      </c>
      <c r="AF346" s="33"/>
      <c r="AG346" s="47">
        <v>8995000</v>
      </c>
      <c r="AH346" s="33"/>
      <c r="AI346" s="38">
        <v>0</v>
      </c>
      <c r="AJ346" s="39">
        <f t="shared" si="99"/>
        <v>97.266524602915808</v>
      </c>
      <c r="AK346" s="39">
        <v>0</v>
      </c>
      <c r="AL346" s="48">
        <f t="shared" si="100"/>
        <v>0</v>
      </c>
      <c r="AM346" s="49">
        <f t="shared" si="101"/>
        <v>0</v>
      </c>
      <c r="AO346" s="50">
        <v>551967.30014931178</v>
      </c>
      <c r="AQ346" s="50">
        <v>5635806.4176245211</v>
      </c>
      <c r="AS346" s="51">
        <v>-13889996</v>
      </c>
      <c r="AT346" s="52">
        <v>-18926446.350000001</v>
      </c>
      <c r="AU346" s="52">
        <v>-9694325.3369420003</v>
      </c>
      <c r="AV346" s="52">
        <v>-101600.37718</v>
      </c>
      <c r="AW346" s="52">
        <v>-5942339</v>
      </c>
      <c r="AX346" s="53">
        <v>-3734350.279387</v>
      </c>
    </row>
    <row r="347" spans="1:50">
      <c r="A347" s="2">
        <v>943</v>
      </c>
      <c r="B347" s="3">
        <v>1723</v>
      </c>
      <c r="C347" s="35"/>
      <c r="D347" s="4" t="s">
        <v>72</v>
      </c>
      <c r="E347" s="21">
        <v>695</v>
      </c>
      <c r="F347" s="21">
        <v>990989</v>
      </c>
      <c r="G347" s="15">
        <v>1.8999999999999997</v>
      </c>
      <c r="H347" s="21">
        <v>521573.15789473691</v>
      </c>
      <c r="I347" s="21">
        <v>87318</v>
      </c>
      <c r="J347" s="36">
        <v>0</v>
      </c>
      <c r="K347" s="17">
        <v>1.65</v>
      </c>
      <c r="L347" s="21">
        <v>860595.71052631584</v>
      </c>
      <c r="M347" s="21">
        <v>92395.995833333334</v>
      </c>
      <c r="N347" s="21">
        <f t="shared" si="90"/>
        <v>952991.70635964919</v>
      </c>
      <c r="O347" s="37">
        <f t="shared" si="91"/>
        <v>1371.2110882872651</v>
      </c>
      <c r="P347" s="37">
        <f t="shared" si="106"/>
        <v>2400.6516979319881</v>
      </c>
      <c r="Q347" s="37">
        <f t="shared" si="107"/>
        <v>57.118285400105236</v>
      </c>
      <c r="R347" s="38">
        <v>264720.65277014003</v>
      </c>
      <c r="S347" s="39">
        <f t="shared" si="92"/>
        <v>380.89302556854682</v>
      </c>
      <c r="T347" s="40">
        <f t="shared" si="102"/>
        <v>72.984519802066259</v>
      </c>
      <c r="U347" s="38">
        <v>217157</v>
      </c>
      <c r="V347" s="39">
        <f t="shared" si="93"/>
        <v>312.45611510791366</v>
      </c>
      <c r="W347" s="41">
        <f t="shared" si="103"/>
        <v>85.999990366874769</v>
      </c>
      <c r="X347" s="42">
        <v>0</v>
      </c>
      <c r="Y347" s="43">
        <f t="shared" si="94"/>
        <v>0</v>
      </c>
      <c r="Z347" s="44">
        <f t="shared" si="95"/>
        <v>217157</v>
      </c>
      <c r="AA347" s="45">
        <f t="shared" si="96"/>
        <v>312.45611510791366</v>
      </c>
      <c r="AB347" s="46">
        <f t="shared" si="104"/>
        <v>85.999990366874769</v>
      </c>
      <c r="AC347" s="38">
        <f t="shared" si="97"/>
        <v>481877.65277014003</v>
      </c>
      <c r="AD347" s="39">
        <f t="shared" si="98"/>
        <v>693.34914067646048</v>
      </c>
      <c r="AE347" s="41">
        <f t="shared" si="105"/>
        <v>85.999990366874769</v>
      </c>
      <c r="AF347" s="33"/>
      <c r="AG347" s="47">
        <v>0</v>
      </c>
      <c r="AH347" s="33"/>
      <c r="AI347" s="38">
        <v>0</v>
      </c>
      <c r="AJ347" s="39">
        <f t="shared" si="99"/>
        <v>57.118285400105236</v>
      </c>
      <c r="AK347" s="39">
        <v>0</v>
      </c>
      <c r="AL347" s="48">
        <f t="shared" si="100"/>
        <v>0</v>
      </c>
      <c r="AM347" s="49">
        <f t="shared" si="101"/>
        <v>0</v>
      </c>
      <c r="AO347" s="50">
        <v>2975.3492625013359</v>
      </c>
      <c r="AQ347" s="50">
        <v>52157.315789473687</v>
      </c>
      <c r="AS347" s="51">
        <v>-280117.55</v>
      </c>
      <c r="AT347" s="52">
        <v>-307277.8</v>
      </c>
      <c r="AU347" s="52">
        <v>-157390.91882699999</v>
      </c>
      <c r="AV347" s="52">
        <v>-1649.5192970000001</v>
      </c>
      <c r="AW347" s="52">
        <v>-39774</v>
      </c>
      <c r="AX347" s="53">
        <v>-60628.543118000001</v>
      </c>
    </row>
    <row r="348" spans="1:50">
      <c r="A348" s="2">
        <v>944</v>
      </c>
      <c r="B348" s="3">
        <v>1724</v>
      </c>
      <c r="C348" s="35">
        <v>942</v>
      </c>
      <c r="D348" s="4" t="s">
        <v>73</v>
      </c>
      <c r="E348" s="21">
        <v>5952.666666666667</v>
      </c>
      <c r="F348" s="21">
        <v>9970692</v>
      </c>
      <c r="G348" s="15">
        <v>1.4799999999999998</v>
      </c>
      <c r="H348" s="21">
        <v>6736954.0540540544</v>
      </c>
      <c r="I348" s="21">
        <v>1108615.3333333333</v>
      </c>
      <c r="J348" s="36">
        <v>0</v>
      </c>
      <c r="K348" s="17">
        <v>1.65</v>
      </c>
      <c r="L348" s="21">
        <v>11115974.189189188</v>
      </c>
      <c r="M348" s="21">
        <v>1243213.7454166666</v>
      </c>
      <c r="N348" s="21">
        <f t="shared" si="90"/>
        <v>12359187.934605855</v>
      </c>
      <c r="O348" s="37">
        <f t="shared" si="91"/>
        <v>2076.2439133059447</v>
      </c>
      <c r="P348" s="37">
        <f t="shared" si="106"/>
        <v>2400.6516979319881</v>
      </c>
      <c r="Q348" s="37">
        <f t="shared" si="107"/>
        <v>86.486678392142409</v>
      </c>
      <c r="R348" s="38">
        <v>714503.82020172814</v>
      </c>
      <c r="S348" s="39">
        <f t="shared" si="92"/>
        <v>120.03088031163536</v>
      </c>
      <c r="T348" s="40">
        <f t="shared" si="102"/>
        <v>91.486607387049688</v>
      </c>
      <c r="U348" s="38">
        <v>0</v>
      </c>
      <c r="V348" s="39">
        <f t="shared" si="93"/>
        <v>0</v>
      </c>
      <c r="W348" s="41">
        <f t="shared" si="103"/>
        <v>91.486607387049688</v>
      </c>
      <c r="X348" s="42">
        <v>0</v>
      </c>
      <c r="Y348" s="43">
        <f t="shared" si="94"/>
        <v>0</v>
      </c>
      <c r="Z348" s="44">
        <f t="shared" si="95"/>
        <v>0</v>
      </c>
      <c r="AA348" s="45">
        <f t="shared" si="96"/>
        <v>0</v>
      </c>
      <c r="AB348" s="46">
        <f t="shared" si="104"/>
        <v>91.486607387049688</v>
      </c>
      <c r="AC348" s="38">
        <f t="shared" si="97"/>
        <v>714503.82020172814</v>
      </c>
      <c r="AD348" s="39">
        <f t="shared" si="98"/>
        <v>120.03088031163536</v>
      </c>
      <c r="AE348" s="41">
        <f t="shared" si="105"/>
        <v>91.486607387049688</v>
      </c>
      <c r="AF348" s="33"/>
      <c r="AG348" s="47">
        <v>0</v>
      </c>
      <c r="AH348" s="33"/>
      <c r="AI348" s="38">
        <v>0</v>
      </c>
      <c r="AJ348" s="39">
        <f t="shared" si="99"/>
        <v>86.486678392142409</v>
      </c>
      <c r="AK348" s="39">
        <v>0</v>
      </c>
      <c r="AL348" s="48">
        <f t="shared" si="100"/>
        <v>0</v>
      </c>
      <c r="AM348" s="49">
        <f t="shared" si="101"/>
        <v>0</v>
      </c>
      <c r="AO348" s="50">
        <v>41862.288125939791</v>
      </c>
      <c r="AQ348" s="50">
        <v>673695.40540540544</v>
      </c>
      <c r="AS348" s="51">
        <v>-2101483.15</v>
      </c>
      <c r="AT348" s="52">
        <v>-2640279.9</v>
      </c>
      <c r="AU348" s="52">
        <v>-1352379.1955860001</v>
      </c>
      <c r="AV348" s="52">
        <v>-14173.470724999999</v>
      </c>
      <c r="AW348" s="52">
        <v>-404247</v>
      </c>
      <c r="AX348" s="53">
        <v>-520949.88060999999</v>
      </c>
    </row>
    <row r="349" spans="1:50">
      <c r="A349" s="2">
        <v>945</v>
      </c>
      <c r="B349" s="3">
        <v>1725</v>
      </c>
      <c r="C349" s="35"/>
      <c r="D349" s="4" t="s">
        <v>74</v>
      </c>
      <c r="E349" s="21">
        <v>903.66666666666663</v>
      </c>
      <c r="F349" s="21">
        <v>1175857</v>
      </c>
      <c r="G349" s="15">
        <v>1.8333333333333333</v>
      </c>
      <c r="H349" s="21">
        <v>642246.52793064562</v>
      </c>
      <c r="I349" s="21">
        <v>115882.33333333333</v>
      </c>
      <c r="J349" s="36">
        <v>0</v>
      </c>
      <c r="K349" s="17">
        <v>1.65</v>
      </c>
      <c r="L349" s="21">
        <v>1059706.7710855652</v>
      </c>
      <c r="M349" s="21">
        <v>119975.58333333333</v>
      </c>
      <c r="N349" s="21">
        <f t="shared" si="90"/>
        <v>1179682.3544188985</v>
      </c>
      <c r="O349" s="37">
        <f t="shared" si="91"/>
        <v>1305.4397134845797</v>
      </c>
      <c r="P349" s="37">
        <f t="shared" si="106"/>
        <v>2400.6516979319881</v>
      </c>
      <c r="Q349" s="37">
        <f t="shared" si="107"/>
        <v>54.378555398483449</v>
      </c>
      <c r="R349" s="38">
        <v>366191.42841321998</v>
      </c>
      <c r="S349" s="39">
        <f t="shared" si="92"/>
        <v>405.22843424554037</v>
      </c>
      <c r="T349" s="40">
        <f t="shared" si="102"/>
        <v>71.258489901044541</v>
      </c>
      <c r="U349" s="38">
        <v>319801</v>
      </c>
      <c r="V349" s="39">
        <f t="shared" si="93"/>
        <v>353.89265953522687</v>
      </c>
      <c r="W349" s="41">
        <f t="shared" si="103"/>
        <v>86.000014456234425</v>
      </c>
      <c r="X349" s="42">
        <v>0</v>
      </c>
      <c r="Y349" s="43">
        <f t="shared" si="94"/>
        <v>0</v>
      </c>
      <c r="Z349" s="44">
        <f t="shared" si="95"/>
        <v>319801</v>
      </c>
      <c r="AA349" s="45">
        <f t="shared" si="96"/>
        <v>353.89265953522687</v>
      </c>
      <c r="AB349" s="46">
        <f t="shared" si="104"/>
        <v>86.000014456234425</v>
      </c>
      <c r="AC349" s="38">
        <f t="shared" si="97"/>
        <v>685992.42841321998</v>
      </c>
      <c r="AD349" s="39">
        <f t="shared" si="98"/>
        <v>759.1210937807673</v>
      </c>
      <c r="AE349" s="41">
        <f t="shared" si="105"/>
        <v>86.000014456234425</v>
      </c>
      <c r="AF349" s="33"/>
      <c r="AG349" s="47">
        <v>0</v>
      </c>
      <c r="AH349" s="33"/>
      <c r="AI349" s="38">
        <v>40059.373627286717</v>
      </c>
      <c r="AJ349" s="39">
        <f t="shared" si="99"/>
        <v>54.378555398483449</v>
      </c>
      <c r="AK349" s="39">
        <v>0</v>
      </c>
      <c r="AL349" s="48">
        <f t="shared" si="100"/>
        <v>0</v>
      </c>
      <c r="AM349" s="49">
        <f t="shared" si="101"/>
        <v>40059.373627286717</v>
      </c>
      <c r="AO349" s="50">
        <v>5669.8062020366251</v>
      </c>
      <c r="AQ349" s="50">
        <v>64224.652793064561</v>
      </c>
      <c r="AS349" s="51">
        <v>-386953.45</v>
      </c>
      <c r="AT349" s="52">
        <v>-400970.85</v>
      </c>
      <c r="AU349" s="52">
        <v>-205381.502458</v>
      </c>
      <c r="AV349" s="52">
        <v>-2152.4796609999999</v>
      </c>
      <c r="AW349" s="52">
        <v>-72651</v>
      </c>
      <c r="AX349" s="53">
        <v>-79114.991959000006</v>
      </c>
    </row>
    <row r="350" spans="1:50">
      <c r="A350" s="2">
        <v>946</v>
      </c>
      <c r="B350" s="3">
        <v>1726</v>
      </c>
      <c r="C350" s="35"/>
      <c r="D350" s="4" t="s">
        <v>75</v>
      </c>
      <c r="E350" s="21">
        <v>232.66666666666666</v>
      </c>
      <c r="F350" s="21">
        <v>275992.33333333331</v>
      </c>
      <c r="G350" s="15">
        <v>1.8733333333333333</v>
      </c>
      <c r="H350" s="21">
        <v>147248.61609143883</v>
      </c>
      <c r="I350" s="21">
        <v>25091.666666666668</v>
      </c>
      <c r="J350" s="36">
        <v>0</v>
      </c>
      <c r="K350" s="17">
        <v>1.65</v>
      </c>
      <c r="L350" s="21">
        <v>242960.21655087406</v>
      </c>
      <c r="M350" s="21">
        <v>19993.954166666666</v>
      </c>
      <c r="N350" s="21">
        <f t="shared" si="90"/>
        <v>262954.17071754072</v>
      </c>
      <c r="O350" s="37">
        <f t="shared" si="91"/>
        <v>1130.1755188432983</v>
      </c>
      <c r="P350" s="37">
        <f t="shared" si="106"/>
        <v>2400.6516979319881</v>
      </c>
      <c r="Q350" s="37">
        <f t="shared" si="107"/>
        <v>47.077863057638645</v>
      </c>
      <c r="R350" s="38">
        <v>109371.05933714818</v>
      </c>
      <c r="S350" s="39">
        <f t="shared" si="92"/>
        <v>470.07618626281453</v>
      </c>
      <c r="T350" s="40">
        <f t="shared" si="102"/>
        <v>66.659053726312308</v>
      </c>
      <c r="U350" s="38">
        <v>108029</v>
      </c>
      <c r="V350" s="39">
        <f t="shared" si="93"/>
        <v>464.3080229226361</v>
      </c>
      <c r="W350" s="41">
        <f t="shared" si="103"/>
        <v>85.999969500250231</v>
      </c>
      <c r="X350" s="42">
        <v>0</v>
      </c>
      <c r="Y350" s="43">
        <f t="shared" si="94"/>
        <v>0</v>
      </c>
      <c r="Z350" s="44">
        <f t="shared" si="95"/>
        <v>108029</v>
      </c>
      <c r="AA350" s="45">
        <f t="shared" si="96"/>
        <v>464.3080229226361</v>
      </c>
      <c r="AB350" s="46">
        <f t="shared" si="104"/>
        <v>85.999969500250231</v>
      </c>
      <c r="AC350" s="38">
        <f t="shared" si="97"/>
        <v>217400.05933714818</v>
      </c>
      <c r="AD350" s="39">
        <f t="shared" si="98"/>
        <v>934.38420918545057</v>
      </c>
      <c r="AE350" s="41">
        <f t="shared" si="105"/>
        <v>85.999969500250231</v>
      </c>
      <c r="AF350" s="33"/>
      <c r="AG350" s="47">
        <v>0</v>
      </c>
      <c r="AH350" s="33"/>
      <c r="AI350" s="38">
        <v>84033.580923483547</v>
      </c>
      <c r="AJ350" s="39">
        <f t="shared" si="99"/>
        <v>47.077863057638645</v>
      </c>
      <c r="AK350" s="39">
        <v>0</v>
      </c>
      <c r="AL350" s="48">
        <f t="shared" si="100"/>
        <v>0</v>
      </c>
      <c r="AM350" s="49">
        <f t="shared" si="101"/>
        <v>84033.580923483547</v>
      </c>
      <c r="AO350" s="50">
        <v>2136.8451349131751</v>
      </c>
      <c r="AQ350" s="50">
        <v>14724.861609143882</v>
      </c>
      <c r="AS350" s="51">
        <v>-71893.350000000006</v>
      </c>
      <c r="AT350" s="52">
        <v>-103018</v>
      </c>
      <c r="AU350" s="52">
        <v>-52766.897641000003</v>
      </c>
      <c r="AV350" s="52">
        <v>-553.01802999999995</v>
      </c>
      <c r="AW350" s="52">
        <v>-16065</v>
      </c>
      <c r="AX350" s="53">
        <v>-20326.332375000002</v>
      </c>
    </row>
    <row r="351" spans="1:50">
      <c r="A351" s="2">
        <v>947</v>
      </c>
      <c r="B351" s="3">
        <v>1727</v>
      </c>
      <c r="C351" s="35"/>
      <c r="D351" s="4" t="s">
        <v>76</v>
      </c>
      <c r="E351" s="21">
        <v>273</v>
      </c>
      <c r="F351" s="21">
        <v>347505.66666666669</v>
      </c>
      <c r="G351" s="15">
        <v>1.7</v>
      </c>
      <c r="H351" s="21">
        <v>204415.09803921569</v>
      </c>
      <c r="I351" s="21">
        <v>61873.333333333336</v>
      </c>
      <c r="J351" s="36">
        <v>0</v>
      </c>
      <c r="K351" s="17">
        <v>1.65</v>
      </c>
      <c r="L351" s="21">
        <v>337284.91176470584</v>
      </c>
      <c r="M351" s="21">
        <v>58069.9375</v>
      </c>
      <c r="N351" s="21">
        <f t="shared" si="90"/>
        <v>395354.84926470584</v>
      </c>
      <c r="O351" s="37">
        <f t="shared" si="91"/>
        <v>1448.1862610428786</v>
      </c>
      <c r="P351" s="37">
        <f t="shared" si="106"/>
        <v>2400.6516979319881</v>
      </c>
      <c r="Q351" s="37">
        <f t="shared" si="107"/>
        <v>60.324713588830939</v>
      </c>
      <c r="R351" s="38">
        <v>96208.533780168756</v>
      </c>
      <c r="S351" s="39">
        <f t="shared" si="92"/>
        <v>352.41221164896979</v>
      </c>
      <c r="T351" s="40">
        <f t="shared" si="102"/>
        <v>75.004569560963461</v>
      </c>
      <c r="U351" s="38">
        <v>72062</v>
      </c>
      <c r="V351" s="39">
        <f t="shared" si="93"/>
        <v>263.96336996336998</v>
      </c>
      <c r="W351" s="41">
        <f t="shared" si="103"/>
        <v>86.000057585767635</v>
      </c>
      <c r="X351" s="42">
        <v>0</v>
      </c>
      <c r="Y351" s="43">
        <f t="shared" si="94"/>
        <v>0</v>
      </c>
      <c r="Z351" s="44">
        <f t="shared" si="95"/>
        <v>72062</v>
      </c>
      <c r="AA351" s="45">
        <f t="shared" si="96"/>
        <v>263.96336996336998</v>
      </c>
      <c r="AB351" s="46">
        <f t="shared" si="104"/>
        <v>86.000057585767635</v>
      </c>
      <c r="AC351" s="38">
        <f t="shared" si="97"/>
        <v>168270.53378016874</v>
      </c>
      <c r="AD351" s="39">
        <f t="shared" si="98"/>
        <v>616.37558161233983</v>
      </c>
      <c r="AE351" s="41">
        <f t="shared" si="105"/>
        <v>86.000057585767635</v>
      </c>
      <c r="AF351" s="33"/>
      <c r="AG351" s="47">
        <v>0</v>
      </c>
      <c r="AH351" s="33"/>
      <c r="AI351" s="38">
        <v>6307.6094261373682</v>
      </c>
      <c r="AJ351" s="39">
        <f t="shared" si="99"/>
        <v>60.324713588830939</v>
      </c>
      <c r="AK351" s="39">
        <v>0</v>
      </c>
      <c r="AL351" s="48">
        <f t="shared" si="100"/>
        <v>0</v>
      </c>
      <c r="AM351" s="49">
        <f t="shared" si="101"/>
        <v>6307.6094261373682</v>
      </c>
      <c r="AO351" s="50">
        <v>984.03012122980681</v>
      </c>
      <c r="AQ351" s="50">
        <v>20441.50980392157</v>
      </c>
      <c r="AS351" s="51">
        <v>-105594.9</v>
      </c>
      <c r="AT351" s="52">
        <v>-124332.05</v>
      </c>
      <c r="AU351" s="52">
        <v>-63684.186808999999</v>
      </c>
      <c r="AV351" s="52">
        <v>-667.43555400000002</v>
      </c>
      <c r="AW351" s="52">
        <v>-27305</v>
      </c>
      <c r="AX351" s="53">
        <v>-24531.780452999999</v>
      </c>
    </row>
    <row r="352" spans="1:50">
      <c r="A352" s="2">
        <v>948</v>
      </c>
      <c r="B352" s="3">
        <v>1728</v>
      </c>
      <c r="C352" s="35"/>
      <c r="D352" s="4" t="s">
        <v>77</v>
      </c>
      <c r="E352" s="21">
        <v>701.33333333333337</v>
      </c>
      <c r="F352" s="21">
        <v>1032739.3333333334</v>
      </c>
      <c r="G352" s="15">
        <v>1.7</v>
      </c>
      <c r="H352" s="21">
        <v>607493.72549019614</v>
      </c>
      <c r="I352" s="21">
        <v>97862.333333333328</v>
      </c>
      <c r="J352" s="36">
        <v>0</v>
      </c>
      <c r="K352" s="17">
        <v>1.65</v>
      </c>
      <c r="L352" s="21">
        <v>1002364.6470588235</v>
      </c>
      <c r="M352" s="21">
        <v>96697.516666666663</v>
      </c>
      <c r="N352" s="21">
        <f t="shared" si="90"/>
        <v>1099062.1637254902</v>
      </c>
      <c r="O352" s="37">
        <f t="shared" si="91"/>
        <v>1567.1038456161932</v>
      </c>
      <c r="P352" s="37">
        <f t="shared" si="106"/>
        <v>2400.6516979319881</v>
      </c>
      <c r="Q352" s="37">
        <f t="shared" si="107"/>
        <v>65.278267853939639</v>
      </c>
      <c r="R352" s="38">
        <v>216300.11069026618</v>
      </c>
      <c r="S352" s="39">
        <f t="shared" si="92"/>
        <v>308.41270535684339</v>
      </c>
      <c r="T352" s="40">
        <f t="shared" si="102"/>
        <v>78.125308747981947</v>
      </c>
      <c r="U352" s="38">
        <v>132583</v>
      </c>
      <c r="V352" s="39">
        <f t="shared" si="93"/>
        <v>189.04420152091254</v>
      </c>
      <c r="W352" s="41">
        <f t="shared" si="103"/>
        <v>86.000012174712381</v>
      </c>
      <c r="X352" s="42">
        <v>0</v>
      </c>
      <c r="Y352" s="43">
        <f t="shared" si="94"/>
        <v>0</v>
      </c>
      <c r="Z352" s="44">
        <f t="shared" si="95"/>
        <v>132583</v>
      </c>
      <c r="AA352" s="45">
        <f t="shared" si="96"/>
        <v>189.04420152091254</v>
      </c>
      <c r="AB352" s="46">
        <f t="shared" si="104"/>
        <v>86.000012174712381</v>
      </c>
      <c r="AC352" s="38">
        <f t="shared" si="97"/>
        <v>348883.11069026618</v>
      </c>
      <c r="AD352" s="39">
        <f t="shared" si="98"/>
        <v>497.45690687775596</v>
      </c>
      <c r="AE352" s="41">
        <f t="shared" si="105"/>
        <v>86.000012174712381</v>
      </c>
      <c r="AF352" s="33"/>
      <c r="AG352" s="47">
        <v>0</v>
      </c>
      <c r="AH352" s="33"/>
      <c r="AI352" s="38">
        <v>0</v>
      </c>
      <c r="AJ352" s="39">
        <f t="shared" si="99"/>
        <v>65.278267853939639</v>
      </c>
      <c r="AK352" s="39">
        <v>0</v>
      </c>
      <c r="AL352" s="48">
        <f t="shared" si="100"/>
        <v>0</v>
      </c>
      <c r="AM352" s="49">
        <f t="shared" si="101"/>
        <v>0</v>
      </c>
      <c r="AN352" s="54"/>
      <c r="AO352" s="50">
        <v>3548.0824451495287</v>
      </c>
      <c r="AP352" s="54"/>
      <c r="AQ352" s="50">
        <v>60749.372549019608</v>
      </c>
      <c r="AR352" s="55"/>
      <c r="AS352" s="51">
        <v>-250546.75</v>
      </c>
      <c r="AT352" s="52">
        <v>-312606.3</v>
      </c>
      <c r="AU352" s="52">
        <v>-160120.24111900001</v>
      </c>
      <c r="AV352" s="52">
        <v>-1678.1236779999999</v>
      </c>
      <c r="AW352" s="52">
        <v>-50785</v>
      </c>
      <c r="AX352" s="53">
        <v>-61679.905138000002</v>
      </c>
    </row>
    <row r="353" spans="1:50">
      <c r="A353" s="2">
        <v>951</v>
      </c>
      <c r="B353" s="3">
        <v>4401</v>
      </c>
      <c r="C353" s="35"/>
      <c r="D353" s="4" t="s">
        <v>238</v>
      </c>
      <c r="E353" s="21">
        <v>1143</v>
      </c>
      <c r="F353" s="21">
        <v>1531049.3333333333</v>
      </c>
      <c r="G353" s="15">
        <v>1.6566666666666665</v>
      </c>
      <c r="H353" s="21">
        <v>923696.77803434839</v>
      </c>
      <c r="I353" s="21">
        <v>137759.66666666666</v>
      </c>
      <c r="J353" s="36">
        <v>0</v>
      </c>
      <c r="K353" s="17">
        <v>1.65</v>
      </c>
      <c r="L353" s="21">
        <v>1524099.6837566749</v>
      </c>
      <c r="M353" s="21">
        <v>168587.65833333335</v>
      </c>
      <c r="N353" s="21">
        <f t="shared" si="90"/>
        <v>1692687.3420900083</v>
      </c>
      <c r="O353" s="37">
        <f t="shared" si="91"/>
        <v>1480.9163097900334</v>
      </c>
      <c r="P353" s="37">
        <f t="shared" si="106"/>
        <v>2400.6516979319881</v>
      </c>
      <c r="Q353" s="37">
        <f t="shared" si="107"/>
        <v>61.688095406166198</v>
      </c>
      <c r="R353" s="38">
        <v>388965.29299911321</v>
      </c>
      <c r="S353" s="39">
        <f t="shared" si="92"/>
        <v>340.30209361252247</v>
      </c>
      <c r="T353" s="40">
        <f t="shared" si="102"/>
        <v>75.863500105884683</v>
      </c>
      <c r="U353" s="38">
        <v>278140</v>
      </c>
      <c r="V353" s="39">
        <f t="shared" si="93"/>
        <v>243.34208223972004</v>
      </c>
      <c r="W353" s="41">
        <f t="shared" si="103"/>
        <v>86.000001058911053</v>
      </c>
      <c r="X353" s="42">
        <v>0</v>
      </c>
      <c r="Y353" s="43">
        <f t="shared" si="94"/>
        <v>0</v>
      </c>
      <c r="Z353" s="44">
        <f t="shared" si="95"/>
        <v>278140</v>
      </c>
      <c r="AA353" s="45">
        <f t="shared" si="96"/>
        <v>243.34208223972004</v>
      </c>
      <c r="AB353" s="46">
        <f t="shared" si="104"/>
        <v>86.000001058911053</v>
      </c>
      <c r="AC353" s="38">
        <f t="shared" si="97"/>
        <v>667105.29299911321</v>
      </c>
      <c r="AD353" s="39">
        <f t="shared" si="98"/>
        <v>583.64417585224248</v>
      </c>
      <c r="AE353" s="41">
        <f t="shared" si="105"/>
        <v>86.000001058911053</v>
      </c>
      <c r="AF353" s="33"/>
      <c r="AG353" s="47">
        <v>0</v>
      </c>
      <c r="AH353" s="33"/>
      <c r="AI353" s="38">
        <v>94790.979281860651</v>
      </c>
      <c r="AJ353" s="39">
        <f t="shared" si="99"/>
        <v>61.688095406166198</v>
      </c>
      <c r="AK353" s="39">
        <v>0</v>
      </c>
      <c r="AL353" s="48">
        <f t="shared" si="100"/>
        <v>0</v>
      </c>
      <c r="AM353" s="49">
        <f t="shared" si="101"/>
        <v>94790.979281860651</v>
      </c>
      <c r="AO353" s="50">
        <v>9723.209349438248</v>
      </c>
      <c r="AQ353" s="50">
        <v>92369.677803434839</v>
      </c>
      <c r="AS353" s="51">
        <v>-383003</v>
      </c>
      <c r="AT353" s="52">
        <v>-506653.1</v>
      </c>
      <c r="AU353" s="52">
        <v>-259513.06124499999</v>
      </c>
      <c r="AV353" s="52">
        <v>-2719.7998819999998</v>
      </c>
      <c r="AW353" s="52">
        <v>-82347</v>
      </c>
      <c r="AX353" s="53">
        <v>-99967.005344000005</v>
      </c>
    </row>
    <row r="354" spans="1:50">
      <c r="A354" s="2">
        <v>952</v>
      </c>
      <c r="B354" s="3">
        <v>4402</v>
      </c>
      <c r="C354" s="35"/>
      <c r="D354" s="4" t="s">
        <v>239</v>
      </c>
      <c r="E354" s="21">
        <v>1071</v>
      </c>
      <c r="F354" s="21">
        <v>1384863.3333333333</v>
      </c>
      <c r="G354" s="15">
        <v>1.84</v>
      </c>
      <c r="H354" s="21">
        <v>752643.11594202893</v>
      </c>
      <c r="I354" s="21">
        <v>109843</v>
      </c>
      <c r="J354" s="36">
        <v>0</v>
      </c>
      <c r="K354" s="17">
        <v>1.65</v>
      </c>
      <c r="L354" s="21">
        <v>1241861.1413043477</v>
      </c>
      <c r="M354" s="21">
        <v>135072.47083333333</v>
      </c>
      <c r="N354" s="21">
        <f t="shared" si="90"/>
        <v>1376933.6121376809</v>
      </c>
      <c r="O354" s="37">
        <f t="shared" si="91"/>
        <v>1285.6522989147347</v>
      </c>
      <c r="P354" s="37">
        <f t="shared" si="106"/>
        <v>2400.6516979319881</v>
      </c>
      <c r="Q354" s="37">
        <f t="shared" si="107"/>
        <v>53.554303609400904</v>
      </c>
      <c r="R354" s="38">
        <v>441840.81184856629</v>
      </c>
      <c r="S354" s="39">
        <f t="shared" si="92"/>
        <v>412.54977763638311</v>
      </c>
      <c r="T354" s="40">
        <f t="shared" si="102"/>
        <v>70.73921127392255</v>
      </c>
      <c r="U354" s="38">
        <v>392370</v>
      </c>
      <c r="V354" s="39">
        <f t="shared" si="93"/>
        <v>366.35854341736695</v>
      </c>
      <c r="W354" s="41">
        <f t="shared" si="103"/>
        <v>86.000006654317048</v>
      </c>
      <c r="X354" s="42">
        <v>0</v>
      </c>
      <c r="Y354" s="43">
        <f t="shared" si="94"/>
        <v>0</v>
      </c>
      <c r="Z354" s="44">
        <f t="shared" si="95"/>
        <v>392370</v>
      </c>
      <c r="AA354" s="45">
        <f t="shared" si="96"/>
        <v>366.35854341736695</v>
      </c>
      <c r="AB354" s="46">
        <f t="shared" si="104"/>
        <v>86.000006654317048</v>
      </c>
      <c r="AC354" s="38">
        <f t="shared" si="97"/>
        <v>834210.81184856629</v>
      </c>
      <c r="AD354" s="39">
        <f t="shared" si="98"/>
        <v>778.90832105375011</v>
      </c>
      <c r="AE354" s="41">
        <f t="shared" si="105"/>
        <v>86.000006654317048</v>
      </c>
      <c r="AF354" s="33"/>
      <c r="AG354" s="47">
        <v>0</v>
      </c>
      <c r="AH354" s="33"/>
      <c r="AI354" s="38">
        <v>218131.82317103748</v>
      </c>
      <c r="AJ354" s="39">
        <f t="shared" si="99"/>
        <v>53.554303609400904</v>
      </c>
      <c r="AK354" s="39">
        <v>0</v>
      </c>
      <c r="AL354" s="48">
        <f t="shared" si="100"/>
        <v>0</v>
      </c>
      <c r="AM354" s="49">
        <f t="shared" si="101"/>
        <v>218131.82317103748</v>
      </c>
      <c r="AO354" s="50">
        <v>5116.1769932150464</v>
      </c>
      <c r="AQ354" s="50">
        <v>75264.311594202896</v>
      </c>
      <c r="AS354" s="51">
        <v>-391594.9</v>
      </c>
      <c r="AT354" s="52">
        <v>-472461.8</v>
      </c>
      <c r="AU354" s="52">
        <v>-241999.909873</v>
      </c>
      <c r="AV354" s="52">
        <v>-2536.2551050000002</v>
      </c>
      <c r="AW354" s="52">
        <v>-65528</v>
      </c>
      <c r="AX354" s="53">
        <v>-93220.765719999996</v>
      </c>
    </row>
    <row r="355" spans="1:50">
      <c r="A355" s="2">
        <v>953</v>
      </c>
      <c r="B355" s="3">
        <v>4403</v>
      </c>
      <c r="C355" s="35"/>
      <c r="D355" s="4" t="s">
        <v>240</v>
      </c>
      <c r="E355" s="21">
        <v>1371.3333333333333</v>
      </c>
      <c r="F355" s="21">
        <v>1584005</v>
      </c>
      <c r="G355" s="15">
        <v>1.7266666666666666</v>
      </c>
      <c r="H355" s="21">
        <v>917148.27360829385</v>
      </c>
      <c r="I355" s="21">
        <v>157240</v>
      </c>
      <c r="J355" s="36">
        <v>0</v>
      </c>
      <c r="K355" s="17">
        <v>1.65</v>
      </c>
      <c r="L355" s="21">
        <v>1513294.6514536848</v>
      </c>
      <c r="M355" s="21">
        <v>163546.17708333334</v>
      </c>
      <c r="N355" s="21">
        <f t="shared" si="90"/>
        <v>1676840.828537018</v>
      </c>
      <c r="O355" s="37">
        <f t="shared" si="91"/>
        <v>1222.7813528466345</v>
      </c>
      <c r="P355" s="37">
        <f t="shared" si="106"/>
        <v>2400.6516979319881</v>
      </c>
      <c r="Q355" s="37">
        <f t="shared" si="107"/>
        <v>50.93539199793058</v>
      </c>
      <c r="R355" s="38">
        <v>597643.56062734022</v>
      </c>
      <c r="S355" s="39">
        <f t="shared" si="92"/>
        <v>435.81202768158016</v>
      </c>
      <c r="T355" s="40">
        <f t="shared" si="102"/>
        <v>69.089296958696238</v>
      </c>
      <c r="U355" s="38">
        <v>556716</v>
      </c>
      <c r="V355" s="39">
        <f t="shared" si="93"/>
        <v>405.96694214876038</v>
      </c>
      <c r="W355" s="41">
        <f t="shared" si="103"/>
        <v>85.999994270533506</v>
      </c>
      <c r="X355" s="42">
        <v>0</v>
      </c>
      <c r="Y355" s="43">
        <f t="shared" si="94"/>
        <v>0</v>
      </c>
      <c r="Z355" s="44">
        <f t="shared" si="95"/>
        <v>556716</v>
      </c>
      <c r="AA355" s="45">
        <f t="shared" si="96"/>
        <v>405.96694214876038</v>
      </c>
      <c r="AB355" s="46">
        <f t="shared" si="104"/>
        <v>85.999994270533506</v>
      </c>
      <c r="AC355" s="38">
        <f t="shared" si="97"/>
        <v>1154359.5606273403</v>
      </c>
      <c r="AD355" s="39">
        <f t="shared" si="98"/>
        <v>841.77896983034054</v>
      </c>
      <c r="AE355" s="41">
        <f t="shared" si="105"/>
        <v>85.999994270533506</v>
      </c>
      <c r="AF355" s="33"/>
      <c r="AG355" s="47">
        <v>0</v>
      </c>
      <c r="AH355" s="33"/>
      <c r="AI355" s="38">
        <v>95791.3514191094</v>
      </c>
      <c r="AJ355" s="39">
        <f t="shared" si="99"/>
        <v>50.93539199793058</v>
      </c>
      <c r="AK355" s="39">
        <v>0</v>
      </c>
      <c r="AL355" s="48">
        <f t="shared" si="100"/>
        <v>0</v>
      </c>
      <c r="AM355" s="49">
        <f t="shared" si="101"/>
        <v>95791.3514191094</v>
      </c>
      <c r="AO355" s="50">
        <v>10617.716767987429</v>
      </c>
      <c r="AQ355" s="50">
        <v>91714.827360829382</v>
      </c>
      <c r="AS355" s="51">
        <v>-522385.65</v>
      </c>
      <c r="AT355" s="52">
        <v>-598125.94999999995</v>
      </c>
      <c r="AU355" s="52">
        <v>-306366.42725399998</v>
      </c>
      <c r="AV355" s="52">
        <v>-3210.841754</v>
      </c>
      <c r="AW355" s="52">
        <v>-114371</v>
      </c>
      <c r="AX355" s="53">
        <v>-118015.386677</v>
      </c>
    </row>
    <row r="356" spans="1:50">
      <c r="A356" s="2">
        <v>954</v>
      </c>
      <c r="B356" s="3">
        <v>4404</v>
      </c>
      <c r="C356" s="35"/>
      <c r="D356" s="4" t="s">
        <v>241</v>
      </c>
      <c r="E356" s="21">
        <v>4732</v>
      </c>
      <c r="F356" s="21">
        <v>8329703.333333333</v>
      </c>
      <c r="G356" s="15">
        <v>1.6499999999999997</v>
      </c>
      <c r="H356" s="21">
        <v>5048305.0505050505</v>
      </c>
      <c r="I356" s="21">
        <v>935832.33333333337</v>
      </c>
      <c r="J356" s="36">
        <v>0</v>
      </c>
      <c r="K356" s="17">
        <v>1.65</v>
      </c>
      <c r="L356" s="21">
        <v>8329703.333333333</v>
      </c>
      <c r="M356" s="21">
        <v>948829.875</v>
      </c>
      <c r="N356" s="21">
        <f t="shared" si="90"/>
        <v>9278533.2083333321</v>
      </c>
      <c r="O356" s="37">
        <f t="shared" si="91"/>
        <v>1960.8058343899688</v>
      </c>
      <c r="P356" s="37">
        <f t="shared" si="106"/>
        <v>2400.6516979319881</v>
      </c>
      <c r="Q356" s="37">
        <f t="shared" si="107"/>
        <v>81.678064172286255</v>
      </c>
      <c r="R356" s="38">
        <v>770099.73172390554</v>
      </c>
      <c r="S356" s="39">
        <f t="shared" si="92"/>
        <v>162.7429695105464</v>
      </c>
      <c r="T356" s="40">
        <f t="shared" si="102"/>
        <v>88.457180428540298</v>
      </c>
      <c r="U356" s="38">
        <v>0</v>
      </c>
      <c r="V356" s="39">
        <f t="shared" si="93"/>
        <v>0</v>
      </c>
      <c r="W356" s="41">
        <f t="shared" si="103"/>
        <v>88.457180428540298</v>
      </c>
      <c r="X356" s="42">
        <v>0</v>
      </c>
      <c r="Y356" s="43">
        <f t="shared" si="94"/>
        <v>0</v>
      </c>
      <c r="Z356" s="44">
        <f t="shared" si="95"/>
        <v>0</v>
      </c>
      <c r="AA356" s="45">
        <f t="shared" si="96"/>
        <v>0</v>
      </c>
      <c r="AB356" s="46">
        <f t="shared" si="104"/>
        <v>88.457180428540298</v>
      </c>
      <c r="AC356" s="38">
        <f t="shared" si="97"/>
        <v>770099.73172390554</v>
      </c>
      <c r="AD356" s="39">
        <f t="shared" si="98"/>
        <v>162.7429695105464</v>
      </c>
      <c r="AE356" s="41">
        <f t="shared" si="105"/>
        <v>88.457180428540298</v>
      </c>
      <c r="AF356" s="33"/>
      <c r="AG356" s="47">
        <v>0</v>
      </c>
      <c r="AH356" s="33"/>
      <c r="AI356" s="38">
        <v>0</v>
      </c>
      <c r="AJ356" s="39">
        <f t="shared" si="99"/>
        <v>81.678064172286255</v>
      </c>
      <c r="AK356" s="39">
        <v>0</v>
      </c>
      <c r="AL356" s="48">
        <f t="shared" si="100"/>
        <v>0</v>
      </c>
      <c r="AM356" s="49">
        <f t="shared" si="101"/>
        <v>0</v>
      </c>
      <c r="AO356" s="50">
        <v>47264.002941934406</v>
      </c>
      <c r="AQ356" s="50">
        <v>504830.50505050505</v>
      </c>
      <c r="AS356" s="51">
        <v>-1788015.1</v>
      </c>
      <c r="AT356" s="52">
        <v>-2098547.4</v>
      </c>
      <c r="AU356" s="52">
        <v>-1074898.09592</v>
      </c>
      <c r="AV356" s="52">
        <v>-11265.358668999999</v>
      </c>
      <c r="AW356" s="52">
        <v>-322800</v>
      </c>
      <c r="AX356" s="53">
        <v>-414061.40863800002</v>
      </c>
    </row>
    <row r="357" spans="1:50">
      <c r="A357" s="2">
        <v>955</v>
      </c>
      <c r="B357" s="3">
        <v>4405</v>
      </c>
      <c r="C357" s="35"/>
      <c r="D357" s="4" t="s">
        <v>242</v>
      </c>
      <c r="E357" s="21">
        <v>4098.333333333333</v>
      </c>
      <c r="F357" s="21">
        <v>6017769</v>
      </c>
      <c r="G357" s="15">
        <v>1.75</v>
      </c>
      <c r="H357" s="21">
        <v>3438725.1428571432</v>
      </c>
      <c r="I357" s="21">
        <v>500182</v>
      </c>
      <c r="J357" s="36">
        <v>0</v>
      </c>
      <c r="K357" s="17">
        <v>1.65</v>
      </c>
      <c r="L357" s="21">
        <v>5673896.4857142866</v>
      </c>
      <c r="M357" s="21">
        <v>619457.17791666673</v>
      </c>
      <c r="N357" s="21">
        <f t="shared" si="90"/>
        <v>6293353.6636309531</v>
      </c>
      <c r="O357" s="37">
        <f t="shared" si="91"/>
        <v>1535.5885311828272</v>
      </c>
      <c r="P357" s="37">
        <f t="shared" si="106"/>
        <v>2400.6516979319881</v>
      </c>
      <c r="Q357" s="37">
        <f t="shared" si="107"/>
        <v>63.965486226329332</v>
      </c>
      <c r="R357" s="38">
        <v>1311767.3683389791</v>
      </c>
      <c r="S357" s="39">
        <f t="shared" si="92"/>
        <v>320.07337169718892</v>
      </c>
      <c r="T357" s="40">
        <f t="shared" si="102"/>
        <v>77.298256322587463</v>
      </c>
      <c r="U357" s="38">
        <v>856136</v>
      </c>
      <c r="V357" s="39">
        <f t="shared" si="93"/>
        <v>208.89857665717773</v>
      </c>
      <c r="W357" s="41">
        <f t="shared" si="103"/>
        <v>86.000000804601683</v>
      </c>
      <c r="X357" s="42">
        <v>0</v>
      </c>
      <c r="Y357" s="43">
        <f t="shared" si="94"/>
        <v>0</v>
      </c>
      <c r="Z357" s="44">
        <f t="shared" si="95"/>
        <v>856136</v>
      </c>
      <c r="AA357" s="45">
        <f t="shared" si="96"/>
        <v>208.89857665717773</v>
      </c>
      <c r="AB357" s="46">
        <f t="shared" si="104"/>
        <v>86.000000804601683</v>
      </c>
      <c r="AC357" s="38">
        <f t="shared" si="97"/>
        <v>2167903.3683389788</v>
      </c>
      <c r="AD357" s="39">
        <f t="shared" si="98"/>
        <v>528.97194835436665</v>
      </c>
      <c r="AE357" s="41">
        <f t="shared" si="105"/>
        <v>86.000000804601683</v>
      </c>
      <c r="AF357" s="33"/>
      <c r="AG357" s="47">
        <v>0</v>
      </c>
      <c r="AH357" s="33"/>
      <c r="AI357" s="38">
        <v>48867.38219915107</v>
      </c>
      <c r="AJ357" s="39">
        <f t="shared" si="99"/>
        <v>63.965486226329332</v>
      </c>
      <c r="AK357" s="39">
        <v>0</v>
      </c>
      <c r="AL357" s="48">
        <f t="shared" si="100"/>
        <v>0</v>
      </c>
      <c r="AM357" s="49">
        <f t="shared" si="101"/>
        <v>48867.38219915107</v>
      </c>
      <c r="AO357" s="50">
        <v>36100.0029352989</v>
      </c>
      <c r="AQ357" s="50">
        <v>343872.51428571431</v>
      </c>
      <c r="AS357" s="51">
        <v>-1473338.1</v>
      </c>
      <c r="AT357" s="52">
        <v>-1809475.35</v>
      </c>
      <c r="AU357" s="52">
        <v>-926832.36158999999</v>
      </c>
      <c r="AV357" s="52">
        <v>-9713.5710060000001</v>
      </c>
      <c r="AW357" s="52">
        <v>-350690</v>
      </c>
      <c r="AX357" s="53">
        <v>-357025.01908599999</v>
      </c>
    </row>
    <row r="358" spans="1:50">
      <c r="A358" s="2">
        <v>956</v>
      </c>
      <c r="B358" s="3">
        <v>4406</v>
      </c>
      <c r="C358" s="35"/>
      <c r="D358" s="4" t="s">
        <v>243</v>
      </c>
      <c r="E358" s="21">
        <v>3040</v>
      </c>
      <c r="F358" s="21">
        <v>5441842.666666667</v>
      </c>
      <c r="G358" s="15">
        <v>1.59</v>
      </c>
      <c r="H358" s="21">
        <v>3422542.5576519915</v>
      </c>
      <c r="I358" s="21">
        <v>409367</v>
      </c>
      <c r="J358" s="36">
        <v>0</v>
      </c>
      <c r="K358" s="17">
        <v>1.65</v>
      </c>
      <c r="L358" s="21">
        <v>5647195.2201257842</v>
      </c>
      <c r="M358" s="21">
        <v>509340.46666666662</v>
      </c>
      <c r="N358" s="21">
        <f t="shared" si="90"/>
        <v>6156535.686792451</v>
      </c>
      <c r="O358" s="37">
        <f t="shared" si="91"/>
        <v>2025.1762127606746</v>
      </c>
      <c r="P358" s="37">
        <f t="shared" si="106"/>
        <v>2400.6516979319881</v>
      </c>
      <c r="Q358" s="37">
        <f t="shared" si="107"/>
        <v>84.359435169426604</v>
      </c>
      <c r="R358" s="38">
        <v>422334.8257206913</v>
      </c>
      <c r="S358" s="39">
        <f t="shared" si="92"/>
        <v>138.92592951338528</v>
      </c>
      <c r="T358" s="40">
        <f t="shared" si="102"/>
        <v>90.146444156738738</v>
      </c>
      <c r="U358" s="38">
        <v>0</v>
      </c>
      <c r="V358" s="39">
        <f t="shared" si="93"/>
        <v>0</v>
      </c>
      <c r="W358" s="41">
        <f t="shared" si="103"/>
        <v>90.146444156738738</v>
      </c>
      <c r="X358" s="42">
        <v>0</v>
      </c>
      <c r="Y358" s="43">
        <f t="shared" si="94"/>
        <v>0</v>
      </c>
      <c r="Z358" s="44">
        <f t="shared" si="95"/>
        <v>0</v>
      </c>
      <c r="AA358" s="45">
        <f t="shared" si="96"/>
        <v>0</v>
      </c>
      <c r="AB358" s="46">
        <f t="shared" si="104"/>
        <v>90.146444156738738</v>
      </c>
      <c r="AC358" s="38">
        <f t="shared" si="97"/>
        <v>422334.8257206913</v>
      </c>
      <c r="AD358" s="39">
        <f t="shared" si="98"/>
        <v>138.92592951338528</v>
      </c>
      <c r="AE358" s="41">
        <f t="shared" si="105"/>
        <v>90.146444156738738</v>
      </c>
      <c r="AF358" s="33"/>
      <c r="AG358" s="47">
        <v>0</v>
      </c>
      <c r="AH358" s="33"/>
      <c r="AI358" s="38">
        <v>92220.235331817021</v>
      </c>
      <c r="AJ358" s="39">
        <f t="shared" si="99"/>
        <v>84.359435169426604</v>
      </c>
      <c r="AK358" s="39">
        <v>0</v>
      </c>
      <c r="AL358" s="48">
        <f t="shared" si="100"/>
        <v>0</v>
      </c>
      <c r="AM358" s="49">
        <f t="shared" si="101"/>
        <v>92220.235331817021</v>
      </c>
      <c r="AO358" s="50">
        <v>21714.097887084317</v>
      </c>
      <c r="AQ358" s="50">
        <v>342254.25576519914</v>
      </c>
      <c r="AS358" s="51">
        <v>-1223397.75</v>
      </c>
      <c r="AT358" s="52">
        <v>-1359659.8</v>
      </c>
      <c r="AU358" s="52">
        <v>-696432.07145699998</v>
      </c>
      <c r="AV358" s="52">
        <v>-7298.8845209999999</v>
      </c>
      <c r="AW358" s="52">
        <v>-194590</v>
      </c>
      <c r="AX358" s="53">
        <v>-268272.54194899998</v>
      </c>
    </row>
    <row r="359" spans="1:50">
      <c r="A359" s="2">
        <v>957</v>
      </c>
      <c r="B359" s="3">
        <v>4407</v>
      </c>
      <c r="C359" s="35"/>
      <c r="D359" s="4" t="s">
        <v>244</v>
      </c>
      <c r="E359" s="21">
        <v>5060.333333333333</v>
      </c>
      <c r="F359" s="21">
        <v>7525368.333333333</v>
      </c>
      <c r="G359" s="15">
        <v>1.8066666666666666</v>
      </c>
      <c r="H359" s="21">
        <v>4166033.0894259573</v>
      </c>
      <c r="I359" s="21">
        <v>756762</v>
      </c>
      <c r="J359" s="36">
        <v>0</v>
      </c>
      <c r="K359" s="17">
        <v>1.65</v>
      </c>
      <c r="L359" s="21">
        <v>6873954.5975528285</v>
      </c>
      <c r="M359" s="21">
        <v>845108.94249999989</v>
      </c>
      <c r="N359" s="21">
        <f t="shared" si="90"/>
        <v>7719063.5400528284</v>
      </c>
      <c r="O359" s="37">
        <f t="shared" si="91"/>
        <v>1525.4061405808898</v>
      </c>
      <c r="P359" s="37">
        <f t="shared" si="106"/>
        <v>2400.6516979319881</v>
      </c>
      <c r="Q359" s="37">
        <f t="shared" si="107"/>
        <v>63.541335125579948</v>
      </c>
      <c r="R359" s="38">
        <v>1638742.679424796</v>
      </c>
      <c r="S359" s="39">
        <f t="shared" si="92"/>
        <v>323.84085621990567</v>
      </c>
      <c r="T359" s="40">
        <f t="shared" si="102"/>
        <v>77.031041129115323</v>
      </c>
      <c r="U359" s="38">
        <v>1089558</v>
      </c>
      <c r="V359" s="39">
        <f t="shared" si="93"/>
        <v>215.31348396021343</v>
      </c>
      <c r="W359" s="41">
        <f t="shared" si="103"/>
        <v>86.00000085558014</v>
      </c>
      <c r="X359" s="42">
        <v>0</v>
      </c>
      <c r="Y359" s="43">
        <f t="shared" si="94"/>
        <v>0</v>
      </c>
      <c r="Z359" s="44">
        <f t="shared" si="95"/>
        <v>1089558</v>
      </c>
      <c r="AA359" s="45">
        <f t="shared" si="96"/>
        <v>215.31348396021343</v>
      </c>
      <c r="AB359" s="46">
        <f t="shared" si="104"/>
        <v>86.00000085558014</v>
      </c>
      <c r="AC359" s="38">
        <f t="shared" si="97"/>
        <v>2728300.6794247963</v>
      </c>
      <c r="AD359" s="39">
        <f t="shared" si="98"/>
        <v>539.15434018011911</v>
      </c>
      <c r="AE359" s="41">
        <f t="shared" si="105"/>
        <v>86.00000085558014</v>
      </c>
      <c r="AF359" s="33"/>
      <c r="AG359" s="47">
        <v>0</v>
      </c>
      <c r="AH359" s="33"/>
      <c r="AI359" s="38">
        <v>379833.60987853899</v>
      </c>
      <c r="AJ359" s="39">
        <f t="shared" si="99"/>
        <v>63.541335125579948</v>
      </c>
      <c r="AK359" s="39">
        <v>0</v>
      </c>
      <c r="AL359" s="48">
        <f t="shared" si="100"/>
        <v>0</v>
      </c>
      <c r="AM359" s="49">
        <f t="shared" si="101"/>
        <v>379833.60987853899</v>
      </c>
      <c r="AO359" s="50">
        <v>47142.202318011558</v>
      </c>
      <c r="AQ359" s="50">
        <v>416603.30894259573</v>
      </c>
      <c r="AS359" s="51">
        <v>-1863700.2</v>
      </c>
      <c r="AT359" s="52">
        <v>-2237532.85</v>
      </c>
      <c r="AU359" s="52">
        <v>-1146087.919031</v>
      </c>
      <c r="AV359" s="52">
        <v>-12011.456270000001</v>
      </c>
      <c r="AW359" s="52">
        <v>-356489</v>
      </c>
      <c r="AX359" s="53">
        <v>-441484.43464400002</v>
      </c>
    </row>
    <row r="360" spans="1:50">
      <c r="A360" s="2">
        <v>958</v>
      </c>
      <c r="B360" s="3">
        <v>4408</v>
      </c>
      <c r="C360" s="35"/>
      <c r="D360" s="4" t="s">
        <v>245</v>
      </c>
      <c r="E360" s="21">
        <v>1019.3333333333334</v>
      </c>
      <c r="F360" s="21">
        <v>1263960</v>
      </c>
      <c r="G360" s="15">
        <v>1.8533333333333333</v>
      </c>
      <c r="H360" s="21">
        <v>681722.17494089843</v>
      </c>
      <c r="I360" s="21">
        <v>114293.66666666667</v>
      </c>
      <c r="J360" s="36">
        <v>0</v>
      </c>
      <c r="K360" s="17">
        <v>1.65</v>
      </c>
      <c r="L360" s="21">
        <v>1124841.5886524823</v>
      </c>
      <c r="M360" s="21">
        <v>118261.52083333333</v>
      </c>
      <c r="N360" s="21">
        <f t="shared" si="90"/>
        <v>1243103.1094858155</v>
      </c>
      <c r="O360" s="37">
        <f t="shared" si="91"/>
        <v>1219.5256142764704</v>
      </c>
      <c r="P360" s="37">
        <f t="shared" si="106"/>
        <v>2400.6516979319881</v>
      </c>
      <c r="Q360" s="37">
        <f t="shared" si="107"/>
        <v>50.799773050251972</v>
      </c>
      <c r="R360" s="38">
        <v>445465.63953762338</v>
      </c>
      <c r="S360" s="39">
        <f t="shared" si="92"/>
        <v>437.01665095254089</v>
      </c>
      <c r="T360" s="40">
        <f t="shared" si="102"/>
        <v>69.003857021658717</v>
      </c>
      <c r="U360" s="38">
        <v>415907</v>
      </c>
      <c r="V360" s="39">
        <f t="shared" si="93"/>
        <v>408.01863963374751</v>
      </c>
      <c r="W360" s="41">
        <f t="shared" si="103"/>
        <v>86.000018521689313</v>
      </c>
      <c r="X360" s="42">
        <v>0</v>
      </c>
      <c r="Y360" s="43">
        <f t="shared" si="94"/>
        <v>0</v>
      </c>
      <c r="Z360" s="44">
        <f t="shared" si="95"/>
        <v>415907</v>
      </c>
      <c r="AA360" s="45">
        <f t="shared" si="96"/>
        <v>408.01863963374751</v>
      </c>
      <c r="AB360" s="46">
        <f t="shared" si="104"/>
        <v>86.000018521689313</v>
      </c>
      <c r="AC360" s="38">
        <f t="shared" si="97"/>
        <v>861372.63953762338</v>
      </c>
      <c r="AD360" s="39">
        <f t="shared" si="98"/>
        <v>845.0352905862884</v>
      </c>
      <c r="AE360" s="41">
        <f t="shared" si="105"/>
        <v>86.000018521689313</v>
      </c>
      <c r="AF360" s="33"/>
      <c r="AG360" s="47">
        <v>0</v>
      </c>
      <c r="AH360" s="33"/>
      <c r="AI360" s="38">
        <v>227376.47615285235</v>
      </c>
      <c r="AJ360" s="39">
        <f t="shared" si="99"/>
        <v>50.799773050251972</v>
      </c>
      <c r="AK360" s="39">
        <v>0</v>
      </c>
      <c r="AL360" s="48">
        <f t="shared" si="100"/>
        <v>0</v>
      </c>
      <c r="AM360" s="49">
        <f t="shared" si="101"/>
        <v>227376.47615285235</v>
      </c>
      <c r="AO360" s="50">
        <v>7466.9995642927634</v>
      </c>
      <c r="AQ360" s="50">
        <v>68172.21749408984</v>
      </c>
      <c r="AS360" s="51">
        <v>-350368.3</v>
      </c>
      <c r="AT360" s="52">
        <v>-454700.05</v>
      </c>
      <c r="AU360" s="52">
        <v>-232902.16889999999</v>
      </c>
      <c r="AV360" s="52">
        <v>-2440.9071680000002</v>
      </c>
      <c r="AW360" s="52">
        <v>-60521</v>
      </c>
      <c r="AX360" s="53">
        <v>-89716.225655000002</v>
      </c>
    </row>
    <row r="361" spans="1:50">
      <c r="A361" s="2">
        <v>959</v>
      </c>
      <c r="B361" s="3">
        <v>4409</v>
      </c>
      <c r="C361" s="35"/>
      <c r="D361" s="4" t="s">
        <v>246</v>
      </c>
      <c r="E361" s="21">
        <v>545.66666666666663</v>
      </c>
      <c r="F361" s="21">
        <v>652524.33333333337</v>
      </c>
      <c r="G361" s="15">
        <v>1.6900000000000002</v>
      </c>
      <c r="H361" s="21">
        <v>386109.07297830377</v>
      </c>
      <c r="I361" s="21">
        <v>43219</v>
      </c>
      <c r="J361" s="36">
        <v>0</v>
      </c>
      <c r="K361" s="17">
        <v>1.65</v>
      </c>
      <c r="L361" s="21">
        <v>637079.97041420115</v>
      </c>
      <c r="M361" s="21">
        <v>53357.683333333327</v>
      </c>
      <c r="N361" s="21">
        <f t="shared" si="90"/>
        <v>690437.6537475345</v>
      </c>
      <c r="O361" s="37">
        <f t="shared" si="91"/>
        <v>1265.3103000871129</v>
      </c>
      <c r="P361" s="37">
        <f t="shared" si="106"/>
        <v>2400.6516979319881</v>
      </c>
      <c r="Q361" s="37">
        <f t="shared" si="107"/>
        <v>52.70695041588494</v>
      </c>
      <c r="R361" s="38">
        <v>229221.64375355377</v>
      </c>
      <c r="S361" s="39">
        <f t="shared" si="92"/>
        <v>420.07631720260315</v>
      </c>
      <c r="T361" s="40">
        <f t="shared" si="102"/>
        <v>70.20537876200747</v>
      </c>
      <c r="U361" s="38">
        <v>206903</v>
      </c>
      <c r="V361" s="39">
        <f t="shared" si="93"/>
        <v>379.17470983506416</v>
      </c>
      <c r="W361" s="41">
        <f t="shared" si="103"/>
        <v>86.000036111163936</v>
      </c>
      <c r="X361" s="42">
        <v>0</v>
      </c>
      <c r="Y361" s="43">
        <f t="shared" si="94"/>
        <v>0</v>
      </c>
      <c r="Z361" s="44">
        <f t="shared" si="95"/>
        <v>206903</v>
      </c>
      <c r="AA361" s="45">
        <f t="shared" si="96"/>
        <v>379.17470983506416</v>
      </c>
      <c r="AB361" s="46">
        <f t="shared" si="104"/>
        <v>86.000036111163936</v>
      </c>
      <c r="AC361" s="38">
        <f t="shared" si="97"/>
        <v>436124.64375355374</v>
      </c>
      <c r="AD361" s="39">
        <f t="shared" si="98"/>
        <v>799.25102703766731</v>
      </c>
      <c r="AE361" s="41">
        <f t="shared" si="105"/>
        <v>86.000036111163936</v>
      </c>
      <c r="AF361" s="33"/>
      <c r="AG361" s="47">
        <v>0</v>
      </c>
      <c r="AH361" s="33"/>
      <c r="AI361" s="38">
        <v>82416.170211827746</v>
      </c>
      <c r="AJ361" s="39">
        <f t="shared" si="99"/>
        <v>52.70695041588494</v>
      </c>
      <c r="AK361" s="39">
        <v>0</v>
      </c>
      <c r="AL361" s="48">
        <f t="shared" si="100"/>
        <v>0</v>
      </c>
      <c r="AM361" s="49">
        <f t="shared" si="101"/>
        <v>82416.170211827746</v>
      </c>
      <c r="AO361" s="50">
        <v>1917.5738865679834</v>
      </c>
      <c r="AQ361" s="50">
        <v>38610.907297830381</v>
      </c>
      <c r="AS361" s="51">
        <v>-239368.35</v>
      </c>
      <c r="AT361" s="52">
        <v>-239339.2</v>
      </c>
      <c r="AU361" s="52">
        <v>-122592.059607</v>
      </c>
      <c r="AV361" s="52">
        <v>-1284.813441</v>
      </c>
      <c r="AW361" s="52">
        <v>-20841</v>
      </c>
      <c r="AX361" s="53">
        <v>-47223.677370999998</v>
      </c>
    </row>
    <row r="362" spans="1:50">
      <c r="A362" s="2">
        <v>960</v>
      </c>
      <c r="B362" s="3">
        <v>4410</v>
      </c>
      <c r="C362" s="35"/>
      <c r="D362" s="4" t="s">
        <v>247</v>
      </c>
      <c r="E362" s="21">
        <v>1174</v>
      </c>
      <c r="F362" s="21">
        <v>1749012.6666666667</v>
      </c>
      <c r="G362" s="15">
        <v>1.8999999999999997</v>
      </c>
      <c r="H362" s="21">
        <v>920532.98245614034</v>
      </c>
      <c r="I362" s="21">
        <v>118336.33333333333</v>
      </c>
      <c r="J362" s="36">
        <v>0</v>
      </c>
      <c r="K362" s="17">
        <v>1.65</v>
      </c>
      <c r="L362" s="21">
        <v>1518879.4210526317</v>
      </c>
      <c r="M362" s="21">
        <v>145665.37083333332</v>
      </c>
      <c r="N362" s="21">
        <f t="shared" si="90"/>
        <v>1664544.791885965</v>
      </c>
      <c r="O362" s="37">
        <f t="shared" si="91"/>
        <v>1417.8405382333603</v>
      </c>
      <c r="P362" s="37">
        <f t="shared" si="106"/>
        <v>2400.6516979319881</v>
      </c>
      <c r="Q362" s="37">
        <f t="shared" si="107"/>
        <v>59.060651716146147</v>
      </c>
      <c r="R362" s="38">
        <v>426913.51154988923</v>
      </c>
      <c r="S362" s="39">
        <f t="shared" si="92"/>
        <v>363.64012908849168</v>
      </c>
      <c r="T362" s="40">
        <f t="shared" si="102"/>
        <v>74.20821058117204</v>
      </c>
      <c r="U362" s="38">
        <v>332336</v>
      </c>
      <c r="V362" s="39">
        <f t="shared" si="93"/>
        <v>283.0800681431005</v>
      </c>
      <c r="W362" s="41">
        <f t="shared" si="103"/>
        <v>86.000011465363457</v>
      </c>
      <c r="X362" s="42">
        <v>0</v>
      </c>
      <c r="Y362" s="43">
        <f t="shared" si="94"/>
        <v>0</v>
      </c>
      <c r="Z362" s="44">
        <f t="shared" si="95"/>
        <v>332336</v>
      </c>
      <c r="AA362" s="45">
        <f t="shared" si="96"/>
        <v>283.0800681431005</v>
      </c>
      <c r="AB362" s="46">
        <f t="shared" si="104"/>
        <v>86.000011465363457</v>
      </c>
      <c r="AC362" s="38">
        <f t="shared" si="97"/>
        <v>759249.51154988923</v>
      </c>
      <c r="AD362" s="39">
        <f t="shared" si="98"/>
        <v>646.72019723159224</v>
      </c>
      <c r="AE362" s="41">
        <f t="shared" si="105"/>
        <v>86.000011465363457</v>
      </c>
      <c r="AF362" s="33"/>
      <c r="AG362" s="47">
        <v>0</v>
      </c>
      <c r="AH362" s="33"/>
      <c r="AI362" s="38">
        <v>74839.36931402098</v>
      </c>
      <c r="AJ362" s="39">
        <f t="shared" si="99"/>
        <v>59.060651716146147</v>
      </c>
      <c r="AK362" s="39">
        <v>0</v>
      </c>
      <c r="AL362" s="48">
        <f t="shared" si="100"/>
        <v>0</v>
      </c>
      <c r="AM362" s="49">
        <f t="shared" si="101"/>
        <v>74839.36931402098</v>
      </c>
      <c r="AO362" s="50">
        <v>7408.222198277097</v>
      </c>
      <c r="AQ362" s="50">
        <v>92053.298245614045</v>
      </c>
      <c r="AS362" s="51">
        <v>-420388</v>
      </c>
      <c r="AT362" s="52">
        <v>-515533.95</v>
      </c>
      <c r="AU362" s="52">
        <v>-264061.93173100002</v>
      </c>
      <c r="AV362" s="52">
        <v>-2767.4738499999999</v>
      </c>
      <c r="AW362" s="52">
        <v>-64335</v>
      </c>
      <c r="AX362" s="53">
        <v>-101719.27537600001</v>
      </c>
    </row>
    <row r="363" spans="1:50">
      <c r="A363" s="2">
        <v>971</v>
      </c>
      <c r="B363" s="3">
        <v>4501</v>
      </c>
      <c r="C363" s="35"/>
      <c r="D363" s="4" t="s">
        <v>248</v>
      </c>
      <c r="E363" s="21">
        <v>1313.3333333333333</v>
      </c>
      <c r="F363" s="21">
        <v>2060973.6666666667</v>
      </c>
      <c r="G363" s="15">
        <v>1.61</v>
      </c>
      <c r="H363" s="21">
        <v>1279567.9714135851</v>
      </c>
      <c r="I363" s="21">
        <v>211427</v>
      </c>
      <c r="J363" s="36">
        <v>0</v>
      </c>
      <c r="K363" s="17">
        <v>1.65</v>
      </c>
      <c r="L363" s="21">
        <v>2111287.1528324154</v>
      </c>
      <c r="M363" s="21">
        <v>242370.2416666667</v>
      </c>
      <c r="N363" s="21">
        <f t="shared" si="90"/>
        <v>2353657.3944990821</v>
      </c>
      <c r="O363" s="37">
        <f t="shared" si="91"/>
        <v>1792.124919669352</v>
      </c>
      <c r="P363" s="37">
        <f t="shared" si="106"/>
        <v>2400.6516979319881</v>
      </c>
      <c r="Q363" s="37">
        <f t="shared" si="107"/>
        <v>74.6516006971422</v>
      </c>
      <c r="R363" s="38">
        <v>295703.44578375603</v>
      </c>
      <c r="S363" s="39">
        <f t="shared" si="92"/>
        <v>225.15490795717466</v>
      </c>
      <c r="T363" s="40">
        <f t="shared" si="102"/>
        <v>84.030508439199565</v>
      </c>
      <c r="U363" s="38">
        <v>62095</v>
      </c>
      <c r="V363" s="39">
        <f t="shared" si="93"/>
        <v>47.280456852791879</v>
      </c>
      <c r="W363" s="41">
        <f t="shared" si="103"/>
        <v>85.999992679396556</v>
      </c>
      <c r="X363" s="42">
        <v>0</v>
      </c>
      <c r="Y363" s="43">
        <f t="shared" si="94"/>
        <v>0</v>
      </c>
      <c r="Z363" s="44">
        <f t="shared" si="95"/>
        <v>62095</v>
      </c>
      <c r="AA363" s="45">
        <f t="shared" si="96"/>
        <v>47.280456852791879</v>
      </c>
      <c r="AB363" s="46">
        <f t="shared" si="104"/>
        <v>85.999992679396556</v>
      </c>
      <c r="AC363" s="38">
        <f t="shared" si="97"/>
        <v>357798.44578375603</v>
      </c>
      <c r="AD363" s="39">
        <f t="shared" si="98"/>
        <v>272.43536480996653</v>
      </c>
      <c r="AE363" s="41">
        <f t="shared" si="105"/>
        <v>85.999992679396556</v>
      </c>
      <c r="AF363" s="33"/>
      <c r="AG363" s="47">
        <v>0</v>
      </c>
      <c r="AH363" s="33"/>
      <c r="AI363" s="38">
        <v>70120.609278985459</v>
      </c>
      <c r="AJ363" s="39">
        <f t="shared" si="99"/>
        <v>74.6516006971422</v>
      </c>
      <c r="AK363" s="39">
        <v>0</v>
      </c>
      <c r="AL363" s="48">
        <f t="shared" si="100"/>
        <v>0</v>
      </c>
      <c r="AM363" s="49">
        <f t="shared" si="101"/>
        <v>70120.609278985459</v>
      </c>
      <c r="AO363" s="50">
        <v>12941.679813106601</v>
      </c>
      <c r="AQ363" s="50">
        <v>127956.7971413585</v>
      </c>
      <c r="AS363" s="51">
        <v>-415884.6</v>
      </c>
      <c r="AT363" s="52">
        <v>-576367.85</v>
      </c>
      <c r="AU363" s="52">
        <v>-295221.694563</v>
      </c>
      <c r="AV363" s="52">
        <v>-3094.040532</v>
      </c>
      <c r="AW363" s="52">
        <v>-95009</v>
      </c>
      <c r="AX363" s="53">
        <v>-113722.325098</v>
      </c>
    </row>
    <row r="364" spans="1:50">
      <c r="A364" s="2">
        <v>972</v>
      </c>
      <c r="B364" s="3">
        <v>4502</v>
      </c>
      <c r="C364" s="35"/>
      <c r="D364" s="4" t="s">
        <v>249</v>
      </c>
      <c r="E364" s="21">
        <v>47.333333333333336</v>
      </c>
      <c r="F364" s="21">
        <v>86804.666666666672</v>
      </c>
      <c r="G364" s="15">
        <v>1.2733333333333334</v>
      </c>
      <c r="H364" s="21">
        <v>68461.274273792325</v>
      </c>
      <c r="I364" s="21">
        <v>10017.666666666666</v>
      </c>
      <c r="J364" s="36">
        <v>0</v>
      </c>
      <c r="K364" s="17">
        <v>1.65</v>
      </c>
      <c r="L364" s="21">
        <v>112961.10255175734</v>
      </c>
      <c r="M364" s="21">
        <v>10436.895833333334</v>
      </c>
      <c r="N364" s="21">
        <f t="shared" si="90"/>
        <v>123397.99838509067</v>
      </c>
      <c r="O364" s="37">
        <f t="shared" si="91"/>
        <v>2606.9999658821971</v>
      </c>
      <c r="P364" s="37">
        <f t="shared" si="106"/>
        <v>2400.6516979319881</v>
      </c>
      <c r="Q364" s="37">
        <f t="shared" si="107"/>
        <v>108.59551046609407</v>
      </c>
      <c r="R364" s="38">
        <v>-3613.8459993680272</v>
      </c>
      <c r="S364" s="39">
        <f t="shared" si="92"/>
        <v>-76.348859141578032</v>
      </c>
      <c r="T364" s="40">
        <f t="shared" si="102"/>
        <v>105.41517159363923</v>
      </c>
      <c r="U364" s="38">
        <v>0</v>
      </c>
      <c r="V364" s="39">
        <f t="shared" si="93"/>
        <v>0</v>
      </c>
      <c r="W364" s="41">
        <f t="shared" si="103"/>
        <v>105.41517159363923</v>
      </c>
      <c r="X364" s="42">
        <v>0</v>
      </c>
      <c r="Y364" s="43">
        <f t="shared" si="94"/>
        <v>0</v>
      </c>
      <c r="Z364" s="44">
        <f t="shared" si="95"/>
        <v>0</v>
      </c>
      <c r="AA364" s="45">
        <f t="shared" si="96"/>
        <v>0</v>
      </c>
      <c r="AB364" s="46">
        <f t="shared" si="104"/>
        <v>105.41517159363923</v>
      </c>
      <c r="AC364" s="38">
        <f t="shared" si="97"/>
        <v>-3613.8459993680272</v>
      </c>
      <c r="AD364" s="39">
        <f t="shared" si="98"/>
        <v>-76.348859141578032</v>
      </c>
      <c r="AE364" s="41">
        <f t="shared" si="105"/>
        <v>105.41517159363923</v>
      </c>
      <c r="AF364" s="33"/>
      <c r="AG364" s="47">
        <v>0</v>
      </c>
      <c r="AH364" s="33"/>
      <c r="AI364" s="38">
        <v>16603.373564365462</v>
      </c>
      <c r="AJ364" s="39">
        <f t="shared" si="99"/>
        <v>108.59551046609407</v>
      </c>
      <c r="AK364" s="39">
        <v>0</v>
      </c>
      <c r="AL364" s="48">
        <f t="shared" si="100"/>
        <v>0</v>
      </c>
      <c r="AM364" s="49">
        <f t="shared" si="101"/>
        <v>16603.373564365462</v>
      </c>
      <c r="AO364" s="50">
        <v>128.53042029101442</v>
      </c>
      <c r="AQ364" s="50">
        <v>6846.1274273792324</v>
      </c>
      <c r="AS364" s="51">
        <v>-11238.3</v>
      </c>
      <c r="AT364" s="52">
        <v>-20870</v>
      </c>
      <c r="AU364" s="52">
        <v>-10689.845643000001</v>
      </c>
      <c r="AV364" s="52">
        <v>-112.03382499999999</v>
      </c>
      <c r="AW364" s="52">
        <v>-1817</v>
      </c>
      <c r="AX364" s="53">
        <v>-4117.8345760000002</v>
      </c>
    </row>
    <row r="365" spans="1:50">
      <c r="A365" s="2">
        <v>973</v>
      </c>
      <c r="B365" s="3">
        <v>4503</v>
      </c>
      <c r="C365" s="35"/>
      <c r="D365" s="4" t="s">
        <v>382</v>
      </c>
      <c r="E365" s="21">
        <v>690</v>
      </c>
      <c r="F365" s="21">
        <v>903644.66666666663</v>
      </c>
      <c r="G365" s="15">
        <v>1.5050268338652242</v>
      </c>
      <c r="H365" s="21">
        <v>600408.27048074559</v>
      </c>
      <c r="I365" s="21">
        <v>89063.666666666672</v>
      </c>
      <c r="J365" s="36">
        <v>0</v>
      </c>
      <c r="K365" s="17">
        <v>1.65</v>
      </c>
      <c r="L365" s="21">
        <v>990673.64629323035</v>
      </c>
      <c r="M365" s="21">
        <v>108795.36666666668</v>
      </c>
      <c r="N365" s="21">
        <f t="shared" si="90"/>
        <v>1099469.0129598971</v>
      </c>
      <c r="O365" s="37">
        <f t="shared" si="91"/>
        <v>1593.4333521157928</v>
      </c>
      <c r="P365" s="37">
        <f t="shared" si="106"/>
        <v>2400.6516979319881</v>
      </c>
      <c r="Q365" s="37">
        <f t="shared" si="107"/>
        <v>66.375032808317684</v>
      </c>
      <c r="R365" s="38">
        <v>206082.8436868742</v>
      </c>
      <c r="S365" s="39">
        <f t="shared" si="92"/>
        <v>298.6707879519916</v>
      </c>
      <c r="T365" s="40">
        <f t="shared" si="102"/>
        <v>78.816270669240126</v>
      </c>
      <c r="U365" s="38">
        <v>118995</v>
      </c>
      <c r="V365" s="39">
        <f t="shared" si="93"/>
        <v>172.45652173913044</v>
      </c>
      <c r="W365" s="41">
        <f t="shared" si="103"/>
        <v>86.000008397111728</v>
      </c>
      <c r="X365" s="42">
        <v>0</v>
      </c>
      <c r="Y365" s="43">
        <f t="shared" si="94"/>
        <v>0</v>
      </c>
      <c r="Z365" s="44">
        <f t="shared" si="95"/>
        <v>118995</v>
      </c>
      <c r="AA365" s="45">
        <f t="shared" si="96"/>
        <v>172.45652173913044</v>
      </c>
      <c r="AB365" s="46">
        <f t="shared" si="104"/>
        <v>86.000008397111728</v>
      </c>
      <c r="AC365" s="38">
        <f t="shared" si="97"/>
        <v>325077.8436868742</v>
      </c>
      <c r="AD365" s="39">
        <f t="shared" si="98"/>
        <v>471.12730969112204</v>
      </c>
      <c r="AE365" s="41">
        <f t="shared" si="105"/>
        <v>86.000008397111728</v>
      </c>
      <c r="AF365" s="33"/>
      <c r="AG365" s="47">
        <v>0</v>
      </c>
      <c r="AH365" s="33"/>
      <c r="AI365" s="38">
        <v>0</v>
      </c>
      <c r="AJ365" s="39">
        <f t="shared" si="99"/>
        <v>66.375032808317684</v>
      </c>
      <c r="AK365" s="39">
        <v>0</v>
      </c>
      <c r="AL365" s="48">
        <f t="shared" si="100"/>
        <v>0</v>
      </c>
      <c r="AM365" s="49">
        <f t="shared" si="101"/>
        <v>0</v>
      </c>
      <c r="AO365" s="50">
        <v>4697.596606891917</v>
      </c>
      <c r="AQ365" s="50">
        <v>60040.82704807457</v>
      </c>
      <c r="AS365" s="51">
        <v>-233108.65</v>
      </c>
      <c r="AT365" s="52">
        <v>-304613.5</v>
      </c>
      <c r="AU365" s="52">
        <v>-156026.25768099999</v>
      </c>
      <c r="AV365" s="52">
        <v>-1635.2171069999999</v>
      </c>
      <c r="AW365" s="52">
        <v>-55801</v>
      </c>
      <c r="AX365" s="53">
        <v>-60102.862109000002</v>
      </c>
    </row>
    <row r="366" spans="1:50">
      <c r="A366" s="2">
        <v>975</v>
      </c>
      <c r="B366" s="3">
        <v>4505</v>
      </c>
      <c r="C366" s="35"/>
      <c r="D366" s="4" t="s">
        <v>250</v>
      </c>
      <c r="E366" s="21">
        <v>203</v>
      </c>
      <c r="F366" s="21">
        <v>331259.66666666669</v>
      </c>
      <c r="G366" s="15">
        <v>1.6900000000000002</v>
      </c>
      <c r="H366" s="21">
        <v>196011.63708086786</v>
      </c>
      <c r="I366" s="21">
        <v>47269.333333333336</v>
      </c>
      <c r="J366" s="36">
        <v>0</v>
      </c>
      <c r="K366" s="17">
        <v>1.65</v>
      </c>
      <c r="L366" s="21">
        <v>323419.20118343196</v>
      </c>
      <c r="M366" s="21">
        <v>38819.591666666667</v>
      </c>
      <c r="N366" s="21">
        <f t="shared" si="90"/>
        <v>362238.79285009863</v>
      </c>
      <c r="O366" s="37">
        <f t="shared" si="91"/>
        <v>1784.4275509857075</v>
      </c>
      <c r="P366" s="37">
        <f t="shared" si="106"/>
        <v>2400.6516979319881</v>
      </c>
      <c r="Q366" s="37">
        <f t="shared" si="107"/>
        <v>74.330964067918757</v>
      </c>
      <c r="R366" s="38">
        <v>46284.595677134981</v>
      </c>
      <c r="S366" s="39">
        <f t="shared" si="92"/>
        <v>228.00293437012306</v>
      </c>
      <c r="T366" s="40">
        <f t="shared" si="102"/>
        <v>83.828507362788784</v>
      </c>
      <c r="U366" s="38">
        <v>10582</v>
      </c>
      <c r="V366" s="39">
        <f t="shared" si="93"/>
        <v>52.128078817733993</v>
      </c>
      <c r="W366" s="41">
        <f t="shared" si="103"/>
        <v>85.999921019448735</v>
      </c>
      <c r="X366" s="42">
        <v>0</v>
      </c>
      <c r="Y366" s="43">
        <f t="shared" si="94"/>
        <v>0</v>
      </c>
      <c r="Z366" s="44">
        <f t="shared" si="95"/>
        <v>10582</v>
      </c>
      <c r="AA366" s="45">
        <f t="shared" si="96"/>
        <v>52.128078817733993</v>
      </c>
      <c r="AB366" s="46">
        <f t="shared" si="104"/>
        <v>85.999921019448735</v>
      </c>
      <c r="AC366" s="38">
        <f t="shared" si="97"/>
        <v>56866.595677134981</v>
      </c>
      <c r="AD366" s="39">
        <f t="shared" si="98"/>
        <v>280.13101318785704</v>
      </c>
      <c r="AE366" s="41">
        <f t="shared" si="105"/>
        <v>85.999921019448735</v>
      </c>
      <c r="AF366" s="33"/>
      <c r="AG366" s="47">
        <v>0</v>
      </c>
      <c r="AH366" s="33"/>
      <c r="AI366" s="38">
        <v>67002.32152170362</v>
      </c>
      <c r="AJ366" s="39">
        <f t="shared" si="99"/>
        <v>74.330964067918757</v>
      </c>
      <c r="AK366" s="39">
        <v>0</v>
      </c>
      <c r="AL366" s="48">
        <f t="shared" si="100"/>
        <v>0</v>
      </c>
      <c r="AM366" s="49">
        <f t="shared" si="101"/>
        <v>67002.32152170362</v>
      </c>
      <c r="AO366" s="50">
        <v>1501.8992695210825</v>
      </c>
      <c r="AQ366" s="50">
        <v>19601.163708086784</v>
      </c>
      <c r="AS366" s="51">
        <v>-72093.45</v>
      </c>
      <c r="AT366" s="52">
        <v>-92805</v>
      </c>
      <c r="AU366" s="52">
        <v>-47535.696581999997</v>
      </c>
      <c r="AV366" s="52">
        <v>-498.19296700000001</v>
      </c>
      <c r="AW366" s="52">
        <v>-14013</v>
      </c>
      <c r="AX366" s="53">
        <v>-18311.221838000001</v>
      </c>
    </row>
    <row r="367" spans="1:50">
      <c r="A367" s="2">
        <v>976</v>
      </c>
      <c r="B367" s="3">
        <v>4506</v>
      </c>
      <c r="C367" s="35"/>
      <c r="D367" s="4" t="s">
        <v>251</v>
      </c>
      <c r="E367" s="21">
        <v>294</v>
      </c>
      <c r="F367" s="21">
        <v>426712.33333333331</v>
      </c>
      <c r="G367" s="15">
        <v>1.6000000000000003</v>
      </c>
      <c r="H367" s="21">
        <v>266695.20833333331</v>
      </c>
      <c r="I367" s="21">
        <v>45500.666666666664</v>
      </c>
      <c r="J367" s="36">
        <v>0</v>
      </c>
      <c r="K367" s="17">
        <v>1.65</v>
      </c>
      <c r="L367" s="21">
        <v>440047.09375</v>
      </c>
      <c r="M367" s="21">
        <v>45405.408333333333</v>
      </c>
      <c r="N367" s="21">
        <f t="shared" si="90"/>
        <v>485452.50208333333</v>
      </c>
      <c r="O367" s="37">
        <f t="shared" si="91"/>
        <v>1651.1989866780045</v>
      </c>
      <c r="P367" s="37">
        <f t="shared" si="106"/>
        <v>2400.6516979319881</v>
      </c>
      <c r="Q367" s="37">
        <f t="shared" si="107"/>
        <v>68.781280853878528</v>
      </c>
      <c r="R367" s="38">
        <v>81525.465930208156</v>
      </c>
      <c r="S367" s="39">
        <f t="shared" si="92"/>
        <v>277.29750316397332</v>
      </c>
      <c r="T367" s="40">
        <f t="shared" si="102"/>
        <v>80.332206937943454</v>
      </c>
      <c r="U367" s="38">
        <v>40003</v>
      </c>
      <c r="V367" s="39">
        <f t="shared" si="93"/>
        <v>136.06462585034015</v>
      </c>
      <c r="W367" s="41">
        <f t="shared" si="103"/>
        <v>86.000027303869572</v>
      </c>
      <c r="X367" s="42">
        <v>0</v>
      </c>
      <c r="Y367" s="43">
        <f t="shared" si="94"/>
        <v>0</v>
      </c>
      <c r="Z367" s="44">
        <f t="shared" si="95"/>
        <v>40003</v>
      </c>
      <c r="AA367" s="45">
        <f t="shared" si="96"/>
        <v>136.06462585034015</v>
      </c>
      <c r="AB367" s="46">
        <f t="shared" si="104"/>
        <v>86.000027303869572</v>
      </c>
      <c r="AC367" s="38">
        <f t="shared" si="97"/>
        <v>121528.46593020816</v>
      </c>
      <c r="AD367" s="39">
        <f t="shared" si="98"/>
        <v>413.3621290143135</v>
      </c>
      <c r="AE367" s="41">
        <f t="shared" si="105"/>
        <v>86.000027303869572</v>
      </c>
      <c r="AF367" s="33"/>
      <c r="AG367" s="47">
        <v>0</v>
      </c>
      <c r="AH367" s="33"/>
      <c r="AI367" s="38">
        <v>56066.837980258701</v>
      </c>
      <c r="AJ367" s="39">
        <f t="shared" si="99"/>
        <v>68.781280853878528</v>
      </c>
      <c r="AK367" s="39">
        <v>0</v>
      </c>
      <c r="AL367" s="48">
        <f t="shared" si="100"/>
        <v>0</v>
      </c>
      <c r="AM367" s="49">
        <f t="shared" si="101"/>
        <v>56066.837980258701</v>
      </c>
      <c r="AO367" s="50">
        <v>2205.3026726805479</v>
      </c>
      <c r="AQ367" s="50">
        <v>26669.520833333332</v>
      </c>
      <c r="AS367" s="51">
        <v>-102439.1</v>
      </c>
      <c r="AT367" s="52">
        <v>-129216.5</v>
      </c>
      <c r="AU367" s="52">
        <v>-66186.065575999994</v>
      </c>
      <c r="AV367" s="52">
        <v>-693.65623600000004</v>
      </c>
      <c r="AW367" s="52">
        <v>-11252</v>
      </c>
      <c r="AX367" s="53">
        <v>-25495.528969999999</v>
      </c>
    </row>
    <row r="368" spans="1:50">
      <c r="A368" s="2">
        <v>977</v>
      </c>
      <c r="B368" s="3">
        <v>4507</v>
      </c>
      <c r="C368" s="35"/>
      <c r="D368" s="4" t="s">
        <v>252</v>
      </c>
      <c r="E368" s="21">
        <v>1004</v>
      </c>
      <c r="F368" s="21">
        <v>1281450.6666666667</v>
      </c>
      <c r="G368" s="15">
        <v>1.3999999999999997</v>
      </c>
      <c r="H368" s="21">
        <v>915321.90476190485</v>
      </c>
      <c r="I368" s="21">
        <v>136863.33333333334</v>
      </c>
      <c r="J368" s="36">
        <v>0</v>
      </c>
      <c r="K368" s="17">
        <v>1.65</v>
      </c>
      <c r="L368" s="21">
        <v>1510281.142857143</v>
      </c>
      <c r="M368" s="21">
        <v>173386.15</v>
      </c>
      <c r="N368" s="21">
        <f t="shared" si="90"/>
        <v>1683667.2928571429</v>
      </c>
      <c r="O368" s="37">
        <f t="shared" si="91"/>
        <v>1676.959455036995</v>
      </c>
      <c r="P368" s="37">
        <f t="shared" si="106"/>
        <v>2400.6516979319881</v>
      </c>
      <c r="Q368" s="37">
        <f t="shared" si="107"/>
        <v>69.854342322194896</v>
      </c>
      <c r="R368" s="38">
        <v>268837.19439063128</v>
      </c>
      <c r="S368" s="39">
        <f t="shared" si="92"/>
        <v>267.76612987114669</v>
      </c>
      <c r="T368" s="40">
        <f t="shared" si="102"/>
        <v>81.008235662982756</v>
      </c>
      <c r="U368" s="38">
        <v>120314</v>
      </c>
      <c r="V368" s="39">
        <f t="shared" si="93"/>
        <v>119.83466135458167</v>
      </c>
      <c r="W368" s="41">
        <f t="shared" si="103"/>
        <v>85.99999108747069</v>
      </c>
      <c r="X368" s="42">
        <v>0</v>
      </c>
      <c r="Y368" s="43">
        <f t="shared" si="94"/>
        <v>0</v>
      </c>
      <c r="Z368" s="44">
        <f t="shared" si="95"/>
        <v>120314</v>
      </c>
      <c r="AA368" s="45">
        <f t="shared" si="96"/>
        <v>119.83466135458167</v>
      </c>
      <c r="AB368" s="46">
        <f t="shared" si="104"/>
        <v>85.99999108747069</v>
      </c>
      <c r="AC368" s="38">
        <f t="shared" si="97"/>
        <v>389151.19439063128</v>
      </c>
      <c r="AD368" s="39">
        <f t="shared" si="98"/>
        <v>387.60079122572836</v>
      </c>
      <c r="AE368" s="41">
        <f t="shared" si="105"/>
        <v>85.99999108747069</v>
      </c>
      <c r="AF368" s="33"/>
      <c r="AG368" s="47">
        <v>0</v>
      </c>
      <c r="AH368" s="33"/>
      <c r="AI368" s="38">
        <v>21368.146118465513</v>
      </c>
      <c r="AJ368" s="39">
        <f t="shared" si="99"/>
        <v>69.854342322194896</v>
      </c>
      <c r="AK368" s="39">
        <v>0</v>
      </c>
      <c r="AL368" s="48">
        <f t="shared" si="100"/>
        <v>0</v>
      </c>
      <c r="AM368" s="49">
        <f t="shared" si="101"/>
        <v>21368.146118465513</v>
      </c>
      <c r="AO368" s="50">
        <v>5986.6626838707716</v>
      </c>
      <c r="AQ368" s="50">
        <v>91532.190476190473</v>
      </c>
      <c r="AS368" s="51">
        <v>-328903.05</v>
      </c>
      <c r="AT368" s="52">
        <v>-451147.7</v>
      </c>
      <c r="AU368" s="52">
        <v>-231082.62070599999</v>
      </c>
      <c r="AV368" s="52">
        <v>-2421.8375809999998</v>
      </c>
      <c r="AW368" s="52">
        <v>-94526</v>
      </c>
      <c r="AX368" s="53">
        <v>-89015.317641999995</v>
      </c>
    </row>
    <row r="369" spans="1:50">
      <c r="A369" s="2">
        <v>978</v>
      </c>
      <c r="B369" s="3">
        <v>4508</v>
      </c>
      <c r="C369" s="35"/>
      <c r="D369" s="4" t="s">
        <v>253</v>
      </c>
      <c r="E369" s="21">
        <v>95.333333333333329</v>
      </c>
      <c r="F369" s="21">
        <v>135250.66666666666</v>
      </c>
      <c r="G369" s="15">
        <v>1.59</v>
      </c>
      <c r="H369" s="21">
        <v>85063.312368972736</v>
      </c>
      <c r="I369" s="21">
        <v>20072.666666666668</v>
      </c>
      <c r="J369" s="36">
        <v>0</v>
      </c>
      <c r="K369" s="17">
        <v>1.65</v>
      </c>
      <c r="L369" s="21">
        <v>140354.465408805</v>
      </c>
      <c r="M369" s="21">
        <v>16593.55</v>
      </c>
      <c r="N369" s="21">
        <f t="shared" si="90"/>
        <v>156948.01540880499</v>
      </c>
      <c r="O369" s="37">
        <f t="shared" si="91"/>
        <v>1646.307853938514</v>
      </c>
      <c r="P369" s="37">
        <f t="shared" si="106"/>
        <v>2400.6516979319881</v>
      </c>
      <c r="Q369" s="37">
        <f t="shared" si="107"/>
        <v>68.577538980632042</v>
      </c>
      <c r="R369" s="38">
        <v>26608.221857129745</v>
      </c>
      <c r="S369" s="39">
        <f t="shared" si="92"/>
        <v>279.10722227758475</v>
      </c>
      <c r="T369" s="40">
        <f t="shared" si="102"/>
        <v>80.203849557798151</v>
      </c>
      <c r="U369" s="38">
        <v>13265</v>
      </c>
      <c r="V369" s="39">
        <f t="shared" si="93"/>
        <v>139.14335664335664</v>
      </c>
      <c r="W369" s="41">
        <f t="shared" si="103"/>
        <v>85.999915549512821</v>
      </c>
      <c r="X369" s="42">
        <v>0</v>
      </c>
      <c r="Y369" s="43">
        <f t="shared" si="94"/>
        <v>0</v>
      </c>
      <c r="Z369" s="44">
        <f t="shared" si="95"/>
        <v>13265</v>
      </c>
      <c r="AA369" s="45">
        <f t="shared" si="96"/>
        <v>139.14335664335664</v>
      </c>
      <c r="AB369" s="46">
        <f t="shared" si="104"/>
        <v>85.999915549512821</v>
      </c>
      <c r="AC369" s="38">
        <f t="shared" si="97"/>
        <v>39873.221857129742</v>
      </c>
      <c r="AD369" s="39">
        <f t="shared" si="98"/>
        <v>418.25057892094139</v>
      </c>
      <c r="AE369" s="41">
        <f t="shared" si="105"/>
        <v>85.999915549512821</v>
      </c>
      <c r="AF369" s="33"/>
      <c r="AG369" s="47">
        <v>0</v>
      </c>
      <c r="AH369" s="33"/>
      <c r="AI369" s="38">
        <v>2854.1562517652051</v>
      </c>
      <c r="AJ369" s="39">
        <f t="shared" si="99"/>
        <v>68.577538980632042</v>
      </c>
      <c r="AK369" s="39">
        <v>0</v>
      </c>
      <c r="AL369" s="48">
        <f t="shared" si="100"/>
        <v>0</v>
      </c>
      <c r="AM369" s="49">
        <f t="shared" si="101"/>
        <v>2854.1562517652051</v>
      </c>
      <c r="AO369" s="50">
        <v>707.12150229056601</v>
      </c>
      <c r="AQ369" s="50">
        <v>8506.3312368972747</v>
      </c>
      <c r="AS369" s="51">
        <v>-25304.1</v>
      </c>
      <c r="AT369" s="52">
        <v>-42628.15</v>
      </c>
      <c r="AU369" s="52">
        <v>-21834.578334000002</v>
      </c>
      <c r="AV369" s="52">
        <v>-228.835047</v>
      </c>
      <c r="AW369" s="52">
        <v>-7698</v>
      </c>
      <c r="AX369" s="53">
        <v>-8410.8961550000004</v>
      </c>
    </row>
    <row r="370" spans="1:50">
      <c r="A370" s="2">
        <v>979</v>
      </c>
      <c r="B370" s="3">
        <v>4509</v>
      </c>
      <c r="C370" s="35"/>
      <c r="D370" s="4" t="s">
        <v>254</v>
      </c>
      <c r="E370" s="21">
        <v>6753.333333333333</v>
      </c>
      <c r="F370" s="21">
        <v>10361594.333333334</v>
      </c>
      <c r="G370" s="15">
        <v>1.3</v>
      </c>
      <c r="H370" s="21">
        <v>7970457.179487179</v>
      </c>
      <c r="I370" s="21">
        <v>1118177.6666666667</v>
      </c>
      <c r="J370" s="36">
        <v>0</v>
      </c>
      <c r="K370" s="17">
        <v>1.65</v>
      </c>
      <c r="L370" s="21">
        <v>13151254.346153846</v>
      </c>
      <c r="M370" s="21">
        <v>1387776.7208333334</v>
      </c>
      <c r="N370" s="21">
        <f t="shared" si="90"/>
        <v>14539031.066987179</v>
      </c>
      <c r="O370" s="37">
        <f t="shared" si="91"/>
        <v>2152.8673840553574</v>
      </c>
      <c r="P370" s="37">
        <f t="shared" si="106"/>
        <v>2400.6516979319881</v>
      </c>
      <c r="Q370" s="37">
        <f t="shared" si="107"/>
        <v>89.678456308756438</v>
      </c>
      <c r="R370" s="38">
        <v>619146.92456066119</v>
      </c>
      <c r="S370" s="39">
        <f t="shared" si="92"/>
        <v>91.680196134352599</v>
      </c>
      <c r="T370" s="40">
        <f t="shared" si="102"/>
        <v>93.497427474516499</v>
      </c>
      <c r="U370" s="38">
        <v>0</v>
      </c>
      <c r="V370" s="39">
        <f t="shared" si="93"/>
        <v>0</v>
      </c>
      <c r="W370" s="41">
        <f t="shared" si="103"/>
        <v>93.497427474516499</v>
      </c>
      <c r="X370" s="42">
        <v>0</v>
      </c>
      <c r="Y370" s="43">
        <f t="shared" si="94"/>
        <v>0</v>
      </c>
      <c r="Z370" s="44">
        <f t="shared" si="95"/>
        <v>0</v>
      </c>
      <c r="AA370" s="45">
        <f t="shared" si="96"/>
        <v>0</v>
      </c>
      <c r="AB370" s="46">
        <f t="shared" si="104"/>
        <v>93.497427474516499</v>
      </c>
      <c r="AC370" s="38">
        <f t="shared" si="97"/>
        <v>619146.92456066119</v>
      </c>
      <c r="AD370" s="39">
        <f t="shared" si="98"/>
        <v>91.680196134352599</v>
      </c>
      <c r="AE370" s="41">
        <f t="shared" si="105"/>
        <v>93.497427474516499</v>
      </c>
      <c r="AF370" s="33"/>
      <c r="AG370" s="47">
        <v>0</v>
      </c>
      <c r="AH370" s="33"/>
      <c r="AI370" s="38">
        <v>0</v>
      </c>
      <c r="AJ370" s="39">
        <f t="shared" si="99"/>
        <v>89.678456308756438</v>
      </c>
      <c r="AK370" s="39">
        <v>0</v>
      </c>
      <c r="AL370" s="48">
        <f t="shared" si="100"/>
        <v>0</v>
      </c>
      <c r="AM370" s="49">
        <f t="shared" si="101"/>
        <v>0</v>
      </c>
      <c r="AO370" s="50">
        <v>96589.490339587603</v>
      </c>
      <c r="AQ370" s="50">
        <v>797045.717948718</v>
      </c>
      <c r="AS370" s="51">
        <v>-2488145.4500000002</v>
      </c>
      <c r="AT370" s="52">
        <v>-3017272.45</v>
      </c>
      <c r="AU370" s="52">
        <v>-1545478.747731</v>
      </c>
      <c r="AV370" s="52">
        <v>-16197.230672</v>
      </c>
      <c r="AW370" s="52">
        <v>-476425</v>
      </c>
      <c r="AX370" s="53">
        <v>-595333.74348199996</v>
      </c>
    </row>
    <row r="371" spans="1:50">
      <c r="A371" s="2">
        <v>980</v>
      </c>
      <c r="B371" s="3">
        <v>4510</v>
      </c>
      <c r="C371" s="35"/>
      <c r="D371" s="4" t="s">
        <v>255</v>
      </c>
      <c r="E371" s="21">
        <v>638.33333333333337</v>
      </c>
      <c r="F371" s="21">
        <v>1020358</v>
      </c>
      <c r="G371" s="15">
        <v>1.5599999999999998</v>
      </c>
      <c r="H371" s="21">
        <v>653576.79245283024</v>
      </c>
      <c r="I371" s="21">
        <v>93401.333333333328</v>
      </c>
      <c r="J371" s="36">
        <v>0</v>
      </c>
      <c r="K371" s="17">
        <v>1.65</v>
      </c>
      <c r="L371" s="21">
        <v>1078401.7075471699</v>
      </c>
      <c r="M371" s="21">
        <v>116238.53333333334</v>
      </c>
      <c r="N371" s="21">
        <f t="shared" si="90"/>
        <v>1194640.2408805033</v>
      </c>
      <c r="O371" s="37">
        <f t="shared" si="91"/>
        <v>1871.4990718754621</v>
      </c>
      <c r="P371" s="37">
        <f t="shared" si="106"/>
        <v>2400.6516979319881</v>
      </c>
      <c r="Q371" s="37">
        <f t="shared" si="107"/>
        <v>77.957959227806427</v>
      </c>
      <c r="R371" s="38">
        <v>124977.03106411679</v>
      </c>
      <c r="S371" s="39">
        <f t="shared" si="92"/>
        <v>195.78647164091402</v>
      </c>
      <c r="T371" s="40">
        <f t="shared" si="102"/>
        <v>86.113514313518024</v>
      </c>
      <c r="U371" s="38">
        <v>0</v>
      </c>
      <c r="V371" s="39">
        <f t="shared" si="93"/>
        <v>0</v>
      </c>
      <c r="W371" s="41">
        <f t="shared" si="103"/>
        <v>86.113514313518024</v>
      </c>
      <c r="X371" s="42">
        <v>0</v>
      </c>
      <c r="Y371" s="43">
        <f t="shared" si="94"/>
        <v>0</v>
      </c>
      <c r="Z371" s="44">
        <f t="shared" si="95"/>
        <v>0</v>
      </c>
      <c r="AA371" s="45">
        <f t="shared" si="96"/>
        <v>0</v>
      </c>
      <c r="AB371" s="46">
        <f t="shared" si="104"/>
        <v>86.113514313518024</v>
      </c>
      <c r="AC371" s="38">
        <f t="shared" si="97"/>
        <v>124977.03106411679</v>
      </c>
      <c r="AD371" s="39">
        <f t="shared" si="98"/>
        <v>195.78647164091402</v>
      </c>
      <c r="AE371" s="41">
        <f t="shared" si="105"/>
        <v>86.113514313518024</v>
      </c>
      <c r="AF371" s="33"/>
      <c r="AG371" s="47">
        <v>0</v>
      </c>
      <c r="AH371" s="33"/>
      <c r="AI371" s="38">
        <v>0</v>
      </c>
      <c r="AJ371" s="39">
        <f t="shared" si="99"/>
        <v>77.957959227806427</v>
      </c>
      <c r="AK371" s="39">
        <v>0</v>
      </c>
      <c r="AL371" s="48">
        <f t="shared" si="100"/>
        <v>0</v>
      </c>
      <c r="AM371" s="49">
        <f t="shared" si="101"/>
        <v>0</v>
      </c>
      <c r="AO371" s="50">
        <v>4448.2429258947586</v>
      </c>
      <c r="AQ371" s="50">
        <v>65357.679245283012</v>
      </c>
      <c r="AS371" s="51">
        <v>-212799.9</v>
      </c>
      <c r="AT371" s="52">
        <v>-283299.45</v>
      </c>
      <c r="AU371" s="52">
        <v>-145108.96851400001</v>
      </c>
      <c r="AV371" s="52">
        <v>-1520.799583</v>
      </c>
      <c r="AW371" s="52">
        <v>-54330</v>
      </c>
      <c r="AX371" s="53">
        <v>-55897.414031</v>
      </c>
    </row>
    <row r="372" spans="1:50">
      <c r="A372" s="2">
        <v>981</v>
      </c>
      <c r="B372" s="3">
        <v>4511</v>
      </c>
      <c r="C372" s="35"/>
      <c r="D372" s="4" t="s">
        <v>256</v>
      </c>
      <c r="E372" s="21">
        <v>4118.333333333333</v>
      </c>
      <c r="F372" s="21">
        <v>6813855</v>
      </c>
      <c r="G372" s="15">
        <v>1.28</v>
      </c>
      <c r="H372" s="21">
        <v>5303914.7104477612</v>
      </c>
      <c r="I372" s="21">
        <v>801241</v>
      </c>
      <c r="J372" s="36">
        <v>0</v>
      </c>
      <c r="K372" s="17">
        <v>1.65</v>
      </c>
      <c r="L372" s="21">
        <v>8751459.2722388059</v>
      </c>
      <c r="M372" s="21">
        <v>988804.51666666672</v>
      </c>
      <c r="N372" s="21">
        <f t="shared" si="90"/>
        <v>9740263.7889054734</v>
      </c>
      <c r="O372" s="37">
        <f t="shared" si="91"/>
        <v>2365.0984513732433</v>
      </c>
      <c r="P372" s="37">
        <f t="shared" si="106"/>
        <v>2400.6516979319881</v>
      </c>
      <c r="Q372" s="37">
        <f t="shared" si="107"/>
        <v>98.519016874069166</v>
      </c>
      <c r="R372" s="38">
        <v>54175.444552103363</v>
      </c>
      <c r="S372" s="39">
        <f t="shared" si="92"/>
        <v>13.154701226734934</v>
      </c>
      <c r="T372" s="40">
        <f t="shared" si="102"/>
        <v>99.066980630663565</v>
      </c>
      <c r="U372" s="38">
        <v>0</v>
      </c>
      <c r="V372" s="39">
        <f t="shared" si="93"/>
        <v>0</v>
      </c>
      <c r="W372" s="41">
        <f t="shared" si="103"/>
        <v>99.066980630663565</v>
      </c>
      <c r="X372" s="42">
        <v>0</v>
      </c>
      <c r="Y372" s="43">
        <f t="shared" si="94"/>
        <v>0</v>
      </c>
      <c r="Z372" s="44">
        <f t="shared" si="95"/>
        <v>0</v>
      </c>
      <c r="AA372" s="45">
        <f t="shared" si="96"/>
        <v>0</v>
      </c>
      <c r="AB372" s="46">
        <f t="shared" si="104"/>
        <v>99.066980630663565</v>
      </c>
      <c r="AC372" s="38">
        <f t="shared" si="97"/>
        <v>54175.444552103363</v>
      </c>
      <c r="AD372" s="39">
        <f t="shared" si="98"/>
        <v>13.154701226734934</v>
      </c>
      <c r="AE372" s="41">
        <f t="shared" si="105"/>
        <v>99.066980630663565</v>
      </c>
      <c r="AF372" s="33"/>
      <c r="AG372" s="47">
        <v>0</v>
      </c>
      <c r="AH372" s="33"/>
      <c r="AI372" s="38">
        <v>48538.722279220834</v>
      </c>
      <c r="AJ372" s="39">
        <f t="shared" si="99"/>
        <v>98.519016874069166</v>
      </c>
      <c r="AK372" s="39">
        <v>0</v>
      </c>
      <c r="AL372" s="48">
        <f t="shared" si="100"/>
        <v>0</v>
      </c>
      <c r="AM372" s="49">
        <f t="shared" si="101"/>
        <v>48538.722279220834</v>
      </c>
      <c r="AO372" s="50">
        <v>61823.415034732985</v>
      </c>
      <c r="AQ372" s="50">
        <v>530391.47104477603</v>
      </c>
      <c r="AS372" s="51">
        <v>-1493355.7</v>
      </c>
      <c r="AT372" s="52">
        <v>-1869865.25</v>
      </c>
      <c r="AU372" s="52">
        <v>-957764.68089700001</v>
      </c>
      <c r="AV372" s="52">
        <v>-10037.753989999999</v>
      </c>
      <c r="AW372" s="52">
        <v>-358914</v>
      </c>
      <c r="AX372" s="53">
        <v>-368940.45530600002</v>
      </c>
    </row>
    <row r="373" spans="1:50">
      <c r="A373" s="2">
        <v>982</v>
      </c>
      <c r="B373" s="3">
        <v>4512</v>
      </c>
      <c r="C373" s="35"/>
      <c r="D373" s="4" t="s">
        <v>257</v>
      </c>
      <c r="E373" s="21">
        <v>1544</v>
      </c>
      <c r="F373" s="21">
        <v>1514310.3333333333</v>
      </c>
      <c r="G373" s="15">
        <v>1.0833333333333333</v>
      </c>
      <c r="H373" s="21">
        <v>1358838.2189542484</v>
      </c>
      <c r="I373" s="21">
        <v>203803.66666666666</v>
      </c>
      <c r="J373" s="36">
        <v>0</v>
      </c>
      <c r="K373" s="17">
        <v>1.65</v>
      </c>
      <c r="L373" s="21">
        <v>2242083.0612745099</v>
      </c>
      <c r="M373" s="21">
        <v>334548.30833333335</v>
      </c>
      <c r="N373" s="21">
        <f t="shared" si="90"/>
        <v>2576631.3696078435</v>
      </c>
      <c r="O373" s="37">
        <f t="shared" si="91"/>
        <v>1668.8027005232148</v>
      </c>
      <c r="P373" s="37">
        <f t="shared" si="106"/>
        <v>2400.6516979319881</v>
      </c>
      <c r="Q373" s="37">
        <f t="shared" si="107"/>
        <v>69.514569812888084</v>
      </c>
      <c r="R373" s="38">
        <v>418090.69523968291</v>
      </c>
      <c r="S373" s="39">
        <f t="shared" si="92"/>
        <v>270.78412904124542</v>
      </c>
      <c r="T373" s="40">
        <f t="shared" si="102"/>
        <v>80.794178982119448</v>
      </c>
      <c r="U373" s="38">
        <v>192959</v>
      </c>
      <c r="V373" s="39">
        <f t="shared" si="93"/>
        <v>124.97344559585493</v>
      </c>
      <c r="W373" s="41">
        <f t="shared" si="103"/>
        <v>85.99999229121012</v>
      </c>
      <c r="X373" s="42">
        <v>0</v>
      </c>
      <c r="Y373" s="43">
        <f t="shared" si="94"/>
        <v>0</v>
      </c>
      <c r="Z373" s="44">
        <f t="shared" si="95"/>
        <v>192959</v>
      </c>
      <c r="AA373" s="45">
        <f t="shared" si="96"/>
        <v>124.97344559585493</v>
      </c>
      <c r="AB373" s="46">
        <f t="shared" si="104"/>
        <v>85.99999229121012</v>
      </c>
      <c r="AC373" s="38">
        <f t="shared" si="97"/>
        <v>611049.69523968291</v>
      </c>
      <c r="AD373" s="39">
        <f t="shared" si="98"/>
        <v>395.75757463710033</v>
      </c>
      <c r="AE373" s="41">
        <f t="shared" si="105"/>
        <v>85.99999229121012</v>
      </c>
      <c r="AF373" s="33"/>
      <c r="AG373" s="47">
        <v>0</v>
      </c>
      <c r="AH373" s="33"/>
      <c r="AI373" s="38">
        <v>0</v>
      </c>
      <c r="AJ373" s="39">
        <f t="shared" si="99"/>
        <v>69.514569812888084</v>
      </c>
      <c r="AK373" s="39">
        <v>0</v>
      </c>
      <c r="AL373" s="48">
        <f t="shared" si="100"/>
        <v>0</v>
      </c>
      <c r="AM373" s="49">
        <f t="shared" si="101"/>
        <v>0</v>
      </c>
      <c r="AO373" s="50">
        <v>11625.222630969038</v>
      </c>
      <c r="AQ373" s="50">
        <v>135883.82189542483</v>
      </c>
      <c r="AS373" s="51">
        <v>-450826.85</v>
      </c>
      <c r="AT373" s="52">
        <v>-690042.9</v>
      </c>
      <c r="AU373" s="52">
        <v>-353447.23678799998</v>
      </c>
      <c r="AV373" s="52">
        <v>-3704.2673239999999</v>
      </c>
      <c r="AW373" s="52">
        <v>-77421</v>
      </c>
      <c r="AX373" s="53">
        <v>-136151.38151199999</v>
      </c>
    </row>
    <row r="374" spans="1:50">
      <c r="A374" s="2">
        <v>983</v>
      </c>
      <c r="B374" s="3">
        <v>4513</v>
      </c>
      <c r="C374" s="35"/>
      <c r="D374" s="4" t="s">
        <v>258</v>
      </c>
      <c r="E374" s="21">
        <v>1555</v>
      </c>
      <c r="F374" s="21">
        <v>2774180.3333333335</v>
      </c>
      <c r="G374" s="15">
        <v>1.39</v>
      </c>
      <c r="H374" s="21">
        <v>1995813.1894484411</v>
      </c>
      <c r="I374" s="21">
        <v>444122.33333333331</v>
      </c>
      <c r="J374" s="36">
        <v>0</v>
      </c>
      <c r="K374" s="17">
        <v>1.65</v>
      </c>
      <c r="L374" s="21">
        <v>3293091.7625899278</v>
      </c>
      <c r="M374" s="21">
        <v>357913.91916666663</v>
      </c>
      <c r="N374" s="21">
        <f t="shared" si="90"/>
        <v>3651005.6817565942</v>
      </c>
      <c r="O374" s="37">
        <f t="shared" si="91"/>
        <v>2347.9136217084206</v>
      </c>
      <c r="P374" s="37">
        <f t="shared" si="106"/>
        <v>2400.6516979319881</v>
      </c>
      <c r="Q374" s="37">
        <f t="shared" si="107"/>
        <v>97.803176684522867</v>
      </c>
      <c r="R374" s="38">
        <v>30342.852155228407</v>
      </c>
      <c r="S374" s="39">
        <f t="shared" si="92"/>
        <v>19.513088202719231</v>
      </c>
      <c r="T374" s="40">
        <f t="shared" si="102"/>
        <v>98.616001311249391</v>
      </c>
      <c r="U374" s="38">
        <v>0</v>
      </c>
      <c r="V374" s="39">
        <f t="shared" si="93"/>
        <v>0</v>
      </c>
      <c r="W374" s="41">
        <f t="shared" si="103"/>
        <v>98.616001311249391</v>
      </c>
      <c r="X374" s="42">
        <v>0</v>
      </c>
      <c r="Y374" s="43">
        <f t="shared" si="94"/>
        <v>0</v>
      </c>
      <c r="Z374" s="44">
        <f t="shared" si="95"/>
        <v>0</v>
      </c>
      <c r="AA374" s="45">
        <f t="shared" si="96"/>
        <v>0</v>
      </c>
      <c r="AB374" s="46">
        <f t="shared" si="104"/>
        <v>98.616001311249391</v>
      </c>
      <c r="AC374" s="38">
        <f t="shared" si="97"/>
        <v>30342.852155228407</v>
      </c>
      <c r="AD374" s="39">
        <f t="shared" si="98"/>
        <v>19.513088202719231</v>
      </c>
      <c r="AE374" s="41">
        <f t="shared" si="105"/>
        <v>98.616001311249391</v>
      </c>
      <c r="AF374" s="33"/>
      <c r="AG374" s="47">
        <v>0</v>
      </c>
      <c r="AH374" s="33"/>
      <c r="AI374" s="38">
        <v>57748.453401796549</v>
      </c>
      <c r="AJ374" s="39">
        <f t="shared" si="99"/>
        <v>97.803176684522867</v>
      </c>
      <c r="AK374" s="39">
        <v>0</v>
      </c>
      <c r="AL374" s="48">
        <f t="shared" si="100"/>
        <v>0</v>
      </c>
      <c r="AM374" s="49">
        <f t="shared" si="101"/>
        <v>57748.453401796549</v>
      </c>
      <c r="AO374" s="50">
        <v>15670.323593631749</v>
      </c>
      <c r="AQ374" s="50">
        <v>199581.3189448441</v>
      </c>
      <c r="AS374" s="51">
        <v>-510001</v>
      </c>
      <c r="AT374" s="52">
        <v>-696259.5</v>
      </c>
      <c r="AU374" s="52">
        <v>-356631.44612799998</v>
      </c>
      <c r="AV374" s="52">
        <v>-3737.6391010000002</v>
      </c>
      <c r="AW374" s="52">
        <v>-152907</v>
      </c>
      <c r="AX374" s="53">
        <v>-137377.97053399999</v>
      </c>
    </row>
    <row r="375" spans="1:50">
      <c r="A375" s="2">
        <v>985</v>
      </c>
      <c r="B375" s="3">
        <v>4515</v>
      </c>
      <c r="C375" s="35"/>
      <c r="D375" s="4" t="s">
        <v>259</v>
      </c>
      <c r="E375" s="21">
        <v>596</v>
      </c>
      <c r="F375" s="21">
        <v>710501</v>
      </c>
      <c r="G375" s="15">
        <v>1.6133333333333333</v>
      </c>
      <c r="H375" s="21">
        <v>440350.74331275717</v>
      </c>
      <c r="I375" s="21">
        <v>63980</v>
      </c>
      <c r="J375" s="36">
        <v>0</v>
      </c>
      <c r="K375" s="17">
        <v>1.65</v>
      </c>
      <c r="L375" s="21">
        <v>726578.72646604932</v>
      </c>
      <c r="M375" s="21">
        <v>65182.700000000012</v>
      </c>
      <c r="N375" s="21">
        <f t="shared" si="90"/>
        <v>791761.42646604939</v>
      </c>
      <c r="O375" s="37">
        <f t="shared" si="91"/>
        <v>1328.4587692383379</v>
      </c>
      <c r="P375" s="37">
        <f t="shared" si="106"/>
        <v>2400.6516979319881</v>
      </c>
      <c r="Q375" s="37">
        <f t="shared" si="107"/>
        <v>55.337422350052798</v>
      </c>
      <c r="R375" s="38">
        <v>236439.98463552329</v>
      </c>
      <c r="S375" s="39">
        <f t="shared" si="92"/>
        <v>396.71138361664981</v>
      </c>
      <c r="T375" s="40">
        <f t="shared" si="102"/>
        <v>71.862576080533231</v>
      </c>
      <c r="U375" s="38">
        <v>202277</v>
      </c>
      <c r="V375" s="39">
        <f t="shared" si="93"/>
        <v>339.39093959731542</v>
      </c>
      <c r="W375" s="41">
        <f t="shared" si="103"/>
        <v>86.000026335798466</v>
      </c>
      <c r="X375" s="42">
        <v>0</v>
      </c>
      <c r="Y375" s="43">
        <f t="shared" si="94"/>
        <v>0</v>
      </c>
      <c r="Z375" s="44">
        <f t="shared" si="95"/>
        <v>202277</v>
      </c>
      <c r="AA375" s="45">
        <f t="shared" si="96"/>
        <v>339.39093959731542</v>
      </c>
      <c r="AB375" s="46">
        <f t="shared" si="104"/>
        <v>86.000026335798466</v>
      </c>
      <c r="AC375" s="38">
        <f t="shared" si="97"/>
        <v>438716.98463552329</v>
      </c>
      <c r="AD375" s="39">
        <f t="shared" si="98"/>
        <v>736.10232321396529</v>
      </c>
      <c r="AE375" s="41">
        <f t="shared" si="105"/>
        <v>86.000026335798466</v>
      </c>
      <c r="AF375" s="33"/>
      <c r="AG375" s="47">
        <v>0</v>
      </c>
      <c r="AH375" s="33"/>
      <c r="AI375" s="38">
        <v>230959.8908152795</v>
      </c>
      <c r="AJ375" s="39">
        <f t="shared" si="99"/>
        <v>55.337422350052798</v>
      </c>
      <c r="AK375" s="39">
        <v>0</v>
      </c>
      <c r="AL375" s="48">
        <f t="shared" si="100"/>
        <v>0</v>
      </c>
      <c r="AM375" s="49">
        <f t="shared" si="101"/>
        <v>230959.8908152795</v>
      </c>
      <c r="AO375" s="50">
        <v>2357.0044419082592</v>
      </c>
      <c r="AQ375" s="50">
        <v>44035.074331275711</v>
      </c>
      <c r="AS375" s="51">
        <v>-208176</v>
      </c>
      <c r="AT375" s="52">
        <v>-260209.2</v>
      </c>
      <c r="AU375" s="52">
        <v>-133281.905249</v>
      </c>
      <c r="AV375" s="52">
        <v>-1396.847266</v>
      </c>
      <c r="AW375" s="52">
        <v>-22658</v>
      </c>
      <c r="AX375" s="53">
        <v>-51341.511946999999</v>
      </c>
    </row>
    <row r="376" spans="1:50">
      <c r="A376" s="2">
        <v>987</v>
      </c>
      <c r="B376" s="3">
        <v>4517</v>
      </c>
      <c r="C376" s="35"/>
      <c r="D376" s="4" t="s">
        <v>260</v>
      </c>
      <c r="E376" s="21">
        <v>486.33333333333331</v>
      </c>
      <c r="F376" s="21">
        <v>885983.33333333337</v>
      </c>
      <c r="G376" s="15">
        <v>1.6900000000000002</v>
      </c>
      <c r="H376" s="21">
        <v>524250.49309664703</v>
      </c>
      <c r="I376" s="21">
        <v>106556</v>
      </c>
      <c r="J376" s="36">
        <v>0</v>
      </c>
      <c r="K376" s="17">
        <v>1.65</v>
      </c>
      <c r="L376" s="21">
        <v>865013.31360946747</v>
      </c>
      <c r="M376" s="21">
        <v>87194.929166666683</v>
      </c>
      <c r="N376" s="21">
        <f t="shared" si="90"/>
        <v>952208.24277613417</v>
      </c>
      <c r="O376" s="37">
        <f t="shared" si="91"/>
        <v>1957.933329902949</v>
      </c>
      <c r="P376" s="37">
        <f t="shared" si="106"/>
        <v>2400.6516979319881</v>
      </c>
      <c r="Q376" s="37">
        <f t="shared" si="107"/>
        <v>81.55840897659526</v>
      </c>
      <c r="R376" s="38">
        <v>79664.218871038393</v>
      </c>
      <c r="S376" s="39">
        <f t="shared" si="92"/>
        <v>163.80579617074378</v>
      </c>
      <c r="T376" s="40">
        <f t="shared" si="102"/>
        <v>88.381797655254985</v>
      </c>
      <c r="U376" s="38">
        <v>0</v>
      </c>
      <c r="V376" s="39">
        <f t="shared" si="93"/>
        <v>0</v>
      </c>
      <c r="W376" s="41">
        <f t="shared" si="103"/>
        <v>88.381797655254985</v>
      </c>
      <c r="X376" s="42">
        <v>0</v>
      </c>
      <c r="Y376" s="43">
        <f t="shared" si="94"/>
        <v>0</v>
      </c>
      <c r="Z376" s="44">
        <f t="shared" si="95"/>
        <v>0</v>
      </c>
      <c r="AA376" s="45">
        <f t="shared" si="96"/>
        <v>0</v>
      </c>
      <c r="AB376" s="46">
        <f t="shared" si="104"/>
        <v>88.381797655254985</v>
      </c>
      <c r="AC376" s="38">
        <f t="shared" si="97"/>
        <v>79664.218871038393</v>
      </c>
      <c r="AD376" s="39">
        <f t="shared" si="98"/>
        <v>163.80579617074378</v>
      </c>
      <c r="AE376" s="41">
        <f t="shared" si="105"/>
        <v>88.381797655254985</v>
      </c>
      <c r="AF376" s="33"/>
      <c r="AG376" s="47">
        <v>0</v>
      </c>
      <c r="AH376" s="33"/>
      <c r="AI376" s="38">
        <v>75058.968664621701</v>
      </c>
      <c r="AJ376" s="39">
        <f t="shared" si="99"/>
        <v>81.55840897659526</v>
      </c>
      <c r="AK376" s="39">
        <v>0</v>
      </c>
      <c r="AL376" s="48">
        <f t="shared" si="100"/>
        <v>0</v>
      </c>
      <c r="AM376" s="49">
        <f t="shared" si="101"/>
        <v>75058.968664621701</v>
      </c>
      <c r="AO376" s="50">
        <v>3210.3591709042057</v>
      </c>
      <c r="AQ376" s="50">
        <v>52425.049309664697</v>
      </c>
      <c r="AS376" s="51">
        <v>-133499.95000000001</v>
      </c>
      <c r="AT376" s="52">
        <v>-211364.5</v>
      </c>
      <c r="AU376" s="52">
        <v>-108263.117575</v>
      </c>
      <c r="AV376" s="52">
        <v>-1134.640441</v>
      </c>
      <c r="AW376" s="52">
        <v>-33231</v>
      </c>
      <c r="AX376" s="53">
        <v>-41704.026768999996</v>
      </c>
    </row>
    <row r="377" spans="1:50">
      <c r="A377" s="2">
        <v>988</v>
      </c>
      <c r="B377" s="3">
        <v>4518</v>
      </c>
      <c r="C377" s="35"/>
      <c r="D377" s="4" t="s">
        <v>261</v>
      </c>
      <c r="E377" s="21">
        <v>1379.3333333333333</v>
      </c>
      <c r="F377" s="21">
        <v>2010409.6666666667</v>
      </c>
      <c r="G377" s="15">
        <v>1.6333333333333335</v>
      </c>
      <c r="H377" s="21">
        <v>1231594.0656565658</v>
      </c>
      <c r="I377" s="21">
        <v>223565.33333333334</v>
      </c>
      <c r="J377" s="36">
        <v>0</v>
      </c>
      <c r="K377" s="17">
        <v>1.65</v>
      </c>
      <c r="L377" s="21">
        <v>2032130.2083333333</v>
      </c>
      <c r="M377" s="21">
        <v>230824.05541666667</v>
      </c>
      <c r="N377" s="21">
        <f t="shared" si="90"/>
        <v>2262954.2637499999</v>
      </c>
      <c r="O377" s="37">
        <f t="shared" si="91"/>
        <v>1640.6144976437893</v>
      </c>
      <c r="P377" s="37">
        <f t="shared" si="106"/>
        <v>2400.6516979319881</v>
      </c>
      <c r="Q377" s="37">
        <f t="shared" si="107"/>
        <v>68.340380199971378</v>
      </c>
      <c r="R377" s="38">
        <v>387887.51862441562</v>
      </c>
      <c r="S377" s="39">
        <f t="shared" si="92"/>
        <v>281.21376410663288</v>
      </c>
      <c r="T377" s="40">
        <f t="shared" si="102"/>
        <v>80.054439525981948</v>
      </c>
      <c r="U377" s="38">
        <v>196875</v>
      </c>
      <c r="V377" s="39">
        <f t="shared" si="93"/>
        <v>142.73199613339779</v>
      </c>
      <c r="W377" s="41">
        <f t="shared" si="103"/>
        <v>85.999991571551604</v>
      </c>
      <c r="X377" s="42">
        <v>0</v>
      </c>
      <c r="Y377" s="43">
        <f t="shared" si="94"/>
        <v>0</v>
      </c>
      <c r="Z377" s="44">
        <f t="shared" si="95"/>
        <v>196875</v>
      </c>
      <c r="AA377" s="45">
        <f t="shared" si="96"/>
        <v>142.73199613339779</v>
      </c>
      <c r="AB377" s="46">
        <f t="shared" si="104"/>
        <v>85.999991571551604</v>
      </c>
      <c r="AC377" s="38">
        <f t="shared" si="97"/>
        <v>584762.51862441562</v>
      </c>
      <c r="AD377" s="39">
        <f t="shared" si="98"/>
        <v>423.94576024003067</v>
      </c>
      <c r="AE377" s="41">
        <f t="shared" si="105"/>
        <v>85.999991571551604</v>
      </c>
      <c r="AF377" s="33"/>
      <c r="AG377" s="47">
        <v>0</v>
      </c>
      <c r="AH377" s="33"/>
      <c r="AI377" s="38">
        <v>181553.17134554038</v>
      </c>
      <c r="AJ377" s="39">
        <f t="shared" si="99"/>
        <v>68.340380199971378</v>
      </c>
      <c r="AK377" s="39">
        <v>0</v>
      </c>
      <c r="AL377" s="48">
        <f t="shared" si="100"/>
        <v>0</v>
      </c>
      <c r="AM377" s="49">
        <f t="shared" si="101"/>
        <v>181553.17134554038</v>
      </c>
      <c r="AO377" s="50">
        <v>8535.3952572623384</v>
      </c>
      <c r="AQ377" s="50">
        <v>123159.40656565658</v>
      </c>
      <c r="AS377" s="51">
        <v>-454648.4</v>
      </c>
      <c r="AT377" s="52">
        <v>-616775.80000000005</v>
      </c>
      <c r="AU377" s="52">
        <v>-315919.055276</v>
      </c>
      <c r="AV377" s="52">
        <v>-3310.9570869999998</v>
      </c>
      <c r="AW377" s="52">
        <v>-95232</v>
      </c>
      <c r="AX377" s="53">
        <v>-121695.153745</v>
      </c>
    </row>
    <row r="378" spans="1:50">
      <c r="A378" s="2">
        <v>989</v>
      </c>
      <c r="B378" s="3">
        <v>4519</v>
      </c>
      <c r="C378" s="35"/>
      <c r="D378" s="4" t="s">
        <v>262</v>
      </c>
      <c r="E378" s="21">
        <v>1024.3333333333333</v>
      </c>
      <c r="F378" s="21">
        <v>1585107.3333333333</v>
      </c>
      <c r="G378" s="15">
        <v>1.6000000000000003</v>
      </c>
      <c r="H378" s="21">
        <v>990692.08333333337</v>
      </c>
      <c r="I378" s="21">
        <v>157898.66666666666</v>
      </c>
      <c r="J378" s="36">
        <v>0</v>
      </c>
      <c r="K378" s="17">
        <v>1.65</v>
      </c>
      <c r="L378" s="21">
        <v>1634641.9375</v>
      </c>
      <c r="M378" s="21">
        <v>194848.09583333335</v>
      </c>
      <c r="N378" s="21">
        <f t="shared" si="90"/>
        <v>1829490.0333333334</v>
      </c>
      <c r="O378" s="37">
        <f t="shared" si="91"/>
        <v>1786.029970712659</v>
      </c>
      <c r="P378" s="37">
        <f t="shared" si="106"/>
        <v>2400.6516979319881</v>
      </c>
      <c r="Q378" s="37">
        <f t="shared" si="107"/>
        <v>74.397713431365844</v>
      </c>
      <c r="R378" s="38">
        <v>232943.68335521582</v>
      </c>
      <c r="S378" s="39">
        <f t="shared" si="92"/>
        <v>227.41003907115115</v>
      </c>
      <c r="T378" s="40">
        <f t="shared" si="102"/>
        <v>83.87055946176045</v>
      </c>
      <c r="U378" s="38">
        <v>52364</v>
      </c>
      <c r="V378" s="39">
        <f t="shared" si="93"/>
        <v>51.120078099576965</v>
      </c>
      <c r="W378" s="41">
        <f t="shared" si="103"/>
        <v>85.999984490123126</v>
      </c>
      <c r="X378" s="42">
        <v>0</v>
      </c>
      <c r="Y378" s="43">
        <f t="shared" si="94"/>
        <v>0</v>
      </c>
      <c r="Z378" s="44">
        <f t="shared" si="95"/>
        <v>52364</v>
      </c>
      <c r="AA378" s="45">
        <f t="shared" si="96"/>
        <v>51.120078099576965</v>
      </c>
      <c r="AB378" s="46">
        <f t="shared" si="104"/>
        <v>85.999984490123126</v>
      </c>
      <c r="AC378" s="38">
        <f t="shared" si="97"/>
        <v>285307.68335521582</v>
      </c>
      <c r="AD378" s="39">
        <f t="shared" si="98"/>
        <v>278.53011717072809</v>
      </c>
      <c r="AE378" s="41">
        <f t="shared" si="105"/>
        <v>85.999984490123126</v>
      </c>
      <c r="AF378" s="33"/>
      <c r="AG378" s="47">
        <v>0</v>
      </c>
      <c r="AH378" s="33"/>
      <c r="AI378" s="38">
        <v>0</v>
      </c>
      <c r="AJ378" s="39">
        <f t="shared" si="99"/>
        <v>74.397713431365844</v>
      </c>
      <c r="AK378" s="39">
        <v>0</v>
      </c>
      <c r="AL378" s="48">
        <f t="shared" si="100"/>
        <v>0</v>
      </c>
      <c r="AM378" s="49">
        <f t="shared" si="101"/>
        <v>0</v>
      </c>
      <c r="AO378" s="50">
        <v>8709.2015229388544</v>
      </c>
      <c r="AQ378" s="50">
        <v>99069.208333333328</v>
      </c>
      <c r="AS378" s="51">
        <v>-347372.5</v>
      </c>
      <c r="AT378" s="52">
        <v>-456032.2</v>
      </c>
      <c r="AU378" s="52">
        <v>-233584.499473</v>
      </c>
      <c r="AV378" s="52">
        <v>-2448.0582629999999</v>
      </c>
      <c r="AW378" s="52">
        <v>-50256</v>
      </c>
      <c r="AX378" s="53">
        <v>-89979.066160000002</v>
      </c>
    </row>
    <row r="379" spans="1:50">
      <c r="A379" s="2">
        <v>990</v>
      </c>
      <c r="B379" s="3">
        <v>4520</v>
      </c>
      <c r="C379" s="35"/>
      <c r="D379" s="4" t="s">
        <v>263</v>
      </c>
      <c r="E379" s="21">
        <v>211.33333333333334</v>
      </c>
      <c r="F379" s="21">
        <v>285666.66666666669</v>
      </c>
      <c r="G379" s="15">
        <v>1.3</v>
      </c>
      <c r="H379" s="21">
        <v>219743.58974358975</v>
      </c>
      <c r="I379" s="21">
        <v>35857.666666666664</v>
      </c>
      <c r="J379" s="36">
        <v>0</v>
      </c>
      <c r="K379" s="17">
        <v>1.65</v>
      </c>
      <c r="L379" s="21">
        <v>362576.92307692301</v>
      </c>
      <c r="M379" s="21">
        <v>44201.658333333326</v>
      </c>
      <c r="N379" s="21">
        <f t="shared" si="90"/>
        <v>406778.58141025633</v>
      </c>
      <c r="O379" s="37">
        <f t="shared" si="91"/>
        <v>1924.8197858529479</v>
      </c>
      <c r="P379" s="37">
        <f t="shared" si="106"/>
        <v>2400.6516979319881</v>
      </c>
      <c r="Q379" s="37">
        <f t="shared" si="107"/>
        <v>80.179052526072823</v>
      </c>
      <c r="R379" s="38">
        <v>37206.883311833597</v>
      </c>
      <c r="S379" s="39">
        <f t="shared" si="92"/>
        <v>176.05780746924415</v>
      </c>
      <c r="T379" s="40">
        <f t="shared" si="102"/>
        <v>87.512803091425852</v>
      </c>
      <c r="U379" s="38">
        <v>0</v>
      </c>
      <c r="V379" s="39">
        <f t="shared" si="93"/>
        <v>0</v>
      </c>
      <c r="W379" s="41">
        <f t="shared" si="103"/>
        <v>87.512803091425852</v>
      </c>
      <c r="X379" s="42">
        <v>0</v>
      </c>
      <c r="Y379" s="43">
        <f t="shared" si="94"/>
        <v>0</v>
      </c>
      <c r="Z379" s="44">
        <f t="shared" si="95"/>
        <v>0</v>
      </c>
      <c r="AA379" s="45">
        <f t="shared" si="96"/>
        <v>0</v>
      </c>
      <c r="AB379" s="46">
        <f t="shared" si="104"/>
        <v>87.512803091425852</v>
      </c>
      <c r="AC379" s="38">
        <f t="shared" si="97"/>
        <v>37206.883311833597</v>
      </c>
      <c r="AD379" s="39">
        <f t="shared" si="98"/>
        <v>176.05780746924415</v>
      </c>
      <c r="AE379" s="41">
        <f t="shared" si="105"/>
        <v>87.512803091425852</v>
      </c>
      <c r="AF379" s="33"/>
      <c r="AG379" s="47">
        <v>0</v>
      </c>
      <c r="AH379" s="33"/>
      <c r="AI379" s="38">
        <v>12230.316479037729</v>
      </c>
      <c r="AJ379" s="39">
        <f t="shared" si="99"/>
        <v>80.179052526072823</v>
      </c>
      <c r="AK379" s="39">
        <v>0</v>
      </c>
      <c r="AL379" s="48">
        <f t="shared" si="100"/>
        <v>0</v>
      </c>
      <c r="AM379" s="49">
        <f t="shared" si="101"/>
        <v>12230.316479037729</v>
      </c>
      <c r="AO379" s="50">
        <v>1521.7479714001852</v>
      </c>
      <c r="AQ379" s="50">
        <v>21974.358974358973</v>
      </c>
      <c r="AS379" s="51">
        <v>-45288.1</v>
      </c>
      <c r="AT379" s="52">
        <v>-90584.8</v>
      </c>
      <c r="AU379" s="52">
        <v>-46398.478961000001</v>
      </c>
      <c r="AV379" s="52">
        <v>-486.274475</v>
      </c>
      <c r="AW379" s="52">
        <v>-7888</v>
      </c>
      <c r="AX379" s="53">
        <v>-17873.154330000001</v>
      </c>
    </row>
    <row r="380" spans="1:50">
      <c r="A380" s="2">
        <v>991</v>
      </c>
      <c r="B380" s="3">
        <v>4521</v>
      </c>
      <c r="C380" s="35"/>
      <c r="D380" s="4" t="s">
        <v>264</v>
      </c>
      <c r="E380" s="21">
        <v>579</v>
      </c>
      <c r="F380" s="21">
        <v>888251.33333333337</v>
      </c>
      <c r="G380" s="15">
        <v>1.68</v>
      </c>
      <c r="H380" s="21">
        <v>528721.03174603183</v>
      </c>
      <c r="I380" s="21">
        <v>95238</v>
      </c>
      <c r="J380" s="36">
        <v>0</v>
      </c>
      <c r="K380" s="17">
        <v>1.65</v>
      </c>
      <c r="L380" s="21">
        <v>872389.70238095243</v>
      </c>
      <c r="M380" s="21">
        <v>98322.170833333337</v>
      </c>
      <c r="N380" s="21">
        <f t="shared" si="90"/>
        <v>970711.87321428582</v>
      </c>
      <c r="O380" s="37">
        <f t="shared" si="91"/>
        <v>1676.5317326671602</v>
      </c>
      <c r="P380" s="37">
        <f t="shared" si="106"/>
        <v>2400.6516979319881</v>
      </c>
      <c r="Q380" s="37">
        <f t="shared" si="107"/>
        <v>69.836525394807907</v>
      </c>
      <c r="R380" s="38">
        <v>155128.22015868369</v>
      </c>
      <c r="S380" s="39">
        <f t="shared" si="92"/>
        <v>267.92438714798567</v>
      </c>
      <c r="T380" s="40">
        <f t="shared" si="102"/>
        <v>80.997010998728953</v>
      </c>
      <c r="U380" s="38">
        <v>69540</v>
      </c>
      <c r="V380" s="39">
        <f t="shared" si="93"/>
        <v>120.10362694300518</v>
      </c>
      <c r="W380" s="41">
        <f t="shared" si="103"/>
        <v>85.999970280430134</v>
      </c>
      <c r="X380" s="42">
        <v>0</v>
      </c>
      <c r="Y380" s="43">
        <f t="shared" si="94"/>
        <v>0</v>
      </c>
      <c r="Z380" s="44">
        <f t="shared" si="95"/>
        <v>69540</v>
      </c>
      <c r="AA380" s="45">
        <f t="shared" si="96"/>
        <v>120.10362694300518</v>
      </c>
      <c r="AB380" s="46">
        <f t="shared" si="104"/>
        <v>85.999970280430134</v>
      </c>
      <c r="AC380" s="38">
        <f t="shared" si="97"/>
        <v>224668.22015868369</v>
      </c>
      <c r="AD380" s="39">
        <f t="shared" si="98"/>
        <v>388.02801409099084</v>
      </c>
      <c r="AE380" s="41">
        <f t="shared" si="105"/>
        <v>85.999970280430134</v>
      </c>
      <c r="AF380" s="33"/>
      <c r="AG380" s="47">
        <v>0</v>
      </c>
      <c r="AH380" s="33"/>
      <c r="AI380" s="38">
        <v>4691.9643035093231</v>
      </c>
      <c r="AJ380" s="39">
        <f t="shared" si="99"/>
        <v>69.836525394807907</v>
      </c>
      <c r="AK380" s="39">
        <v>0</v>
      </c>
      <c r="AL380" s="48">
        <f t="shared" si="100"/>
        <v>0</v>
      </c>
      <c r="AM380" s="49">
        <f t="shared" si="101"/>
        <v>4691.9643035093231</v>
      </c>
      <c r="AO380" s="50">
        <v>5342.8070486880169</v>
      </c>
      <c r="AQ380" s="50">
        <v>52872.103174603173</v>
      </c>
      <c r="AS380" s="51">
        <v>-150820.1</v>
      </c>
      <c r="AT380" s="52">
        <v>-251772.4</v>
      </c>
      <c r="AU380" s="52">
        <v>-128960.47828700001</v>
      </c>
      <c r="AV380" s="52">
        <v>-1351.556996</v>
      </c>
      <c r="AW380" s="52">
        <v>-29503</v>
      </c>
      <c r="AX380" s="53">
        <v>-49676.855415999999</v>
      </c>
    </row>
    <row r="381" spans="1:50">
      <c r="A381" s="2">
        <v>992</v>
      </c>
      <c r="B381" s="3">
        <v>4522</v>
      </c>
      <c r="C381" s="35"/>
      <c r="D381" s="4" t="s">
        <v>265</v>
      </c>
      <c r="E381" s="21">
        <v>2048</v>
      </c>
      <c r="F381" s="21">
        <v>4392965</v>
      </c>
      <c r="G381" s="15">
        <v>1.59</v>
      </c>
      <c r="H381" s="21">
        <v>2762871.0691823899</v>
      </c>
      <c r="I381" s="21">
        <v>354507</v>
      </c>
      <c r="J381" s="36">
        <v>0</v>
      </c>
      <c r="K381" s="17">
        <v>1.65</v>
      </c>
      <c r="L381" s="21">
        <v>4558737.2641509427</v>
      </c>
      <c r="M381" s="21">
        <v>436462.0541666667</v>
      </c>
      <c r="N381" s="21">
        <f t="shared" si="90"/>
        <v>4995199.3183176089</v>
      </c>
      <c r="O381" s="37">
        <f t="shared" si="91"/>
        <v>2439.06216714727</v>
      </c>
      <c r="P381" s="37">
        <f t="shared" si="106"/>
        <v>2400.6516979319881</v>
      </c>
      <c r="Q381" s="37">
        <f t="shared" si="107"/>
        <v>101.60000175153981</v>
      </c>
      <c r="R381" s="38">
        <v>-29105.917152573307</v>
      </c>
      <c r="S381" s="39">
        <f t="shared" si="92"/>
        <v>-14.211873609654935</v>
      </c>
      <c r="T381" s="40">
        <f t="shared" si="102"/>
        <v>101.00800110347005</v>
      </c>
      <c r="U381" s="38">
        <v>0</v>
      </c>
      <c r="V381" s="39">
        <f t="shared" si="93"/>
        <v>0</v>
      </c>
      <c r="W381" s="41">
        <f t="shared" si="103"/>
        <v>101.00800110347005</v>
      </c>
      <c r="X381" s="42">
        <v>0</v>
      </c>
      <c r="Y381" s="43">
        <f t="shared" si="94"/>
        <v>0</v>
      </c>
      <c r="Z381" s="44">
        <f t="shared" si="95"/>
        <v>0</v>
      </c>
      <c r="AA381" s="45">
        <f t="shared" si="96"/>
        <v>0</v>
      </c>
      <c r="AB381" s="46">
        <f t="shared" si="104"/>
        <v>101.00800110347005</v>
      </c>
      <c r="AC381" s="38">
        <f t="shared" si="97"/>
        <v>-29105.917152573307</v>
      </c>
      <c r="AD381" s="39">
        <f t="shared" si="98"/>
        <v>-14.211873609654935</v>
      </c>
      <c r="AE381" s="41">
        <f t="shared" si="105"/>
        <v>101.00800110347005</v>
      </c>
      <c r="AF381" s="33"/>
      <c r="AG381" s="47">
        <v>0</v>
      </c>
      <c r="AH381" s="33"/>
      <c r="AI381" s="38">
        <v>0</v>
      </c>
      <c r="AJ381" s="39">
        <f t="shared" si="99"/>
        <v>101.60000175153981</v>
      </c>
      <c r="AK381" s="39">
        <v>0</v>
      </c>
      <c r="AL381" s="48">
        <f t="shared" si="100"/>
        <v>0</v>
      </c>
      <c r="AM381" s="49">
        <f t="shared" si="101"/>
        <v>0</v>
      </c>
      <c r="AO381" s="50">
        <v>21853.867384078178</v>
      </c>
      <c r="AQ381" s="50">
        <v>276287.10691823898</v>
      </c>
      <c r="AS381" s="51">
        <v>-781177.05</v>
      </c>
      <c r="AT381" s="52">
        <v>-927161.85</v>
      </c>
      <c r="AU381" s="52">
        <v>-474902.07877299999</v>
      </c>
      <c r="AV381" s="52">
        <v>-4977.1622729999999</v>
      </c>
      <c r="AW381" s="52">
        <v>-184548</v>
      </c>
      <c r="AX381" s="53">
        <v>-182936.99137500001</v>
      </c>
    </row>
    <row r="382" spans="1:50">
      <c r="A382" s="2">
        <v>993</v>
      </c>
      <c r="B382" s="3">
        <v>4523</v>
      </c>
      <c r="C382" s="35"/>
      <c r="D382" s="4" t="s">
        <v>266</v>
      </c>
      <c r="E382" s="21">
        <v>399.33333333333331</v>
      </c>
      <c r="F382" s="21">
        <v>618882</v>
      </c>
      <c r="G382" s="15">
        <v>1.6499999999999997</v>
      </c>
      <c r="H382" s="21">
        <v>375190.0896649363</v>
      </c>
      <c r="I382" s="21">
        <v>52883</v>
      </c>
      <c r="J382" s="36">
        <v>0</v>
      </c>
      <c r="K382" s="17">
        <v>1.65</v>
      </c>
      <c r="L382" s="21">
        <v>619063.64794714481</v>
      </c>
      <c r="M382" s="21">
        <v>64198.333333333336</v>
      </c>
      <c r="N382" s="21">
        <f t="shared" si="90"/>
        <v>683261.98128047818</v>
      </c>
      <c r="O382" s="37">
        <f t="shared" si="91"/>
        <v>1711.0066309193946</v>
      </c>
      <c r="P382" s="37">
        <f t="shared" si="106"/>
        <v>2400.6516979319881</v>
      </c>
      <c r="Q382" s="37">
        <f t="shared" si="107"/>
        <v>71.272589538637376</v>
      </c>
      <c r="R382" s="38">
        <v>101897.35746800042</v>
      </c>
      <c r="S382" s="39">
        <f t="shared" si="92"/>
        <v>255.16867479465884</v>
      </c>
      <c r="T382" s="40">
        <f t="shared" si="102"/>
        <v>81.901731409341508</v>
      </c>
      <c r="U382" s="38">
        <v>39288</v>
      </c>
      <c r="V382" s="39">
        <f t="shared" si="93"/>
        <v>98.383973288814701</v>
      </c>
      <c r="W382" s="41">
        <f t="shared" si="103"/>
        <v>85.999950795917528</v>
      </c>
      <c r="X382" s="42">
        <v>0</v>
      </c>
      <c r="Y382" s="43">
        <f t="shared" si="94"/>
        <v>0</v>
      </c>
      <c r="Z382" s="44">
        <f t="shared" si="95"/>
        <v>39288</v>
      </c>
      <c r="AA382" s="45">
        <f t="shared" si="96"/>
        <v>98.383973288814701</v>
      </c>
      <c r="AB382" s="46">
        <f t="shared" si="104"/>
        <v>85.999950795917528</v>
      </c>
      <c r="AC382" s="38">
        <f t="shared" si="97"/>
        <v>141185.35746800044</v>
      </c>
      <c r="AD382" s="39">
        <f t="shared" si="98"/>
        <v>353.55264808347351</v>
      </c>
      <c r="AE382" s="41">
        <f t="shared" si="105"/>
        <v>85.999950795917528</v>
      </c>
      <c r="AF382" s="33"/>
      <c r="AG382" s="47">
        <v>0</v>
      </c>
      <c r="AH382" s="33"/>
      <c r="AI382" s="38">
        <v>12827.912016265389</v>
      </c>
      <c r="AJ382" s="39">
        <f t="shared" si="99"/>
        <v>71.272589538637376</v>
      </c>
      <c r="AK382" s="39">
        <v>0</v>
      </c>
      <c r="AL382" s="48">
        <f t="shared" si="100"/>
        <v>0</v>
      </c>
      <c r="AM382" s="49">
        <f t="shared" si="101"/>
        <v>12827.912016265389</v>
      </c>
      <c r="AO382" s="50">
        <v>2505.8383062572516</v>
      </c>
      <c r="AQ382" s="50">
        <v>37519.008966493631</v>
      </c>
      <c r="AS382" s="51">
        <v>-136445.9</v>
      </c>
      <c r="AT382" s="52">
        <v>-175397</v>
      </c>
      <c r="AU382" s="52">
        <v>-89840.192104999995</v>
      </c>
      <c r="AV382" s="52">
        <v>-941.56087100000002</v>
      </c>
      <c r="AW382" s="52">
        <v>-27522</v>
      </c>
      <c r="AX382" s="53">
        <v>-34607.333138000002</v>
      </c>
    </row>
    <row r="383" spans="1:50">
      <c r="A383" s="2">
        <v>995</v>
      </c>
      <c r="B383" s="3">
        <v>4525</v>
      </c>
      <c r="C383" s="35"/>
      <c r="D383" s="4" t="s">
        <v>267</v>
      </c>
      <c r="E383" s="21">
        <v>2203.6666666666665</v>
      </c>
      <c r="F383" s="21">
        <v>4188758</v>
      </c>
      <c r="G383" s="15">
        <v>1.59</v>
      </c>
      <c r="H383" s="21">
        <v>2634438.9937106916</v>
      </c>
      <c r="I383" s="21">
        <v>493247.33333333331</v>
      </c>
      <c r="J383" s="36">
        <v>0</v>
      </c>
      <c r="K383" s="17">
        <v>1.65</v>
      </c>
      <c r="L383" s="21">
        <v>4346824.3396226401</v>
      </c>
      <c r="M383" s="21">
        <v>511994.73208333337</v>
      </c>
      <c r="N383" s="21">
        <f t="shared" si="90"/>
        <v>4858819.0717059737</v>
      </c>
      <c r="O383" s="37">
        <f t="shared" si="91"/>
        <v>2204.8793246283349</v>
      </c>
      <c r="P383" s="37">
        <f t="shared" si="106"/>
        <v>2400.6516979319881</v>
      </c>
      <c r="Q383" s="37">
        <f t="shared" si="107"/>
        <v>91.845032185539495</v>
      </c>
      <c r="R383" s="38">
        <v>159624.30972228752</v>
      </c>
      <c r="S383" s="39">
        <f t="shared" si="92"/>
        <v>72.435778122351024</v>
      </c>
      <c r="T383" s="40">
        <f t="shared" si="102"/>
        <v>94.862370276889862</v>
      </c>
      <c r="U383" s="38">
        <v>0</v>
      </c>
      <c r="V383" s="39">
        <f t="shared" si="93"/>
        <v>0</v>
      </c>
      <c r="W383" s="41">
        <f t="shared" si="103"/>
        <v>94.862370276889862</v>
      </c>
      <c r="X383" s="42">
        <v>0</v>
      </c>
      <c r="Y383" s="43">
        <f t="shared" si="94"/>
        <v>0</v>
      </c>
      <c r="Z383" s="44">
        <f t="shared" si="95"/>
        <v>0</v>
      </c>
      <c r="AA383" s="45">
        <f t="shared" si="96"/>
        <v>0</v>
      </c>
      <c r="AB383" s="46">
        <f t="shared" si="104"/>
        <v>94.862370276889862</v>
      </c>
      <c r="AC383" s="38">
        <f t="shared" si="97"/>
        <v>159624.30972228752</v>
      </c>
      <c r="AD383" s="39">
        <f t="shared" si="98"/>
        <v>72.435778122351024</v>
      </c>
      <c r="AE383" s="41">
        <f t="shared" si="105"/>
        <v>94.862370276889862</v>
      </c>
      <c r="AF383" s="33"/>
      <c r="AG383" s="47">
        <v>0</v>
      </c>
      <c r="AH383" s="33"/>
      <c r="AI383" s="38">
        <v>416.49447460842299</v>
      </c>
      <c r="AJ383" s="39">
        <f t="shared" si="99"/>
        <v>91.845032185539495</v>
      </c>
      <c r="AK383" s="39">
        <v>0</v>
      </c>
      <c r="AL383" s="48">
        <f t="shared" si="100"/>
        <v>0</v>
      </c>
      <c r="AM383" s="49">
        <f t="shared" si="101"/>
        <v>416.49447460842299</v>
      </c>
      <c r="AO383" s="50">
        <v>27503.009876167347</v>
      </c>
      <c r="AQ383" s="50">
        <v>263443.89937106916</v>
      </c>
      <c r="AR383" s="2"/>
      <c r="AS383" s="51">
        <v>-807878.25</v>
      </c>
      <c r="AT383" s="52">
        <v>-972898.3</v>
      </c>
      <c r="AU383" s="52">
        <v>-498328.76177699998</v>
      </c>
      <c r="AV383" s="52">
        <v>-5222.6832089999998</v>
      </c>
      <c r="AW383" s="52">
        <v>-155903</v>
      </c>
      <c r="AX383" s="53">
        <v>-191961.18204099999</v>
      </c>
    </row>
    <row r="384" spans="1:50">
      <c r="A384" s="2">
        <v>996</v>
      </c>
      <c r="B384" s="3">
        <v>4526</v>
      </c>
      <c r="C384" s="35"/>
      <c r="D384" s="4" t="s">
        <v>268</v>
      </c>
      <c r="E384" s="21">
        <v>198</v>
      </c>
      <c r="F384" s="21">
        <v>342405.33333333331</v>
      </c>
      <c r="G384" s="15">
        <v>1.6900000000000002</v>
      </c>
      <c r="H384" s="21">
        <v>202606.70611439843</v>
      </c>
      <c r="I384" s="21">
        <v>40607</v>
      </c>
      <c r="J384" s="36">
        <v>0</v>
      </c>
      <c r="K384" s="17">
        <v>1.65</v>
      </c>
      <c r="L384" s="21">
        <v>334301.06508875737</v>
      </c>
      <c r="M384" s="21">
        <v>33751.191666666666</v>
      </c>
      <c r="N384" s="21">
        <f t="shared" si="90"/>
        <v>368052.25675542402</v>
      </c>
      <c r="O384" s="37">
        <f t="shared" si="91"/>
        <v>1858.8497815930507</v>
      </c>
      <c r="P384" s="37">
        <f t="shared" si="106"/>
        <v>2400.6516979319881</v>
      </c>
      <c r="Q384" s="37">
        <f t="shared" si="107"/>
        <v>77.431048543790581</v>
      </c>
      <c r="R384" s="38">
        <v>39692.408390990437</v>
      </c>
      <c r="S384" s="39">
        <f t="shared" si="92"/>
        <v>200.46670904540625</v>
      </c>
      <c r="T384" s="40">
        <f t="shared" si="102"/>
        <v>85.781560582588043</v>
      </c>
      <c r="U384" s="38">
        <v>1038</v>
      </c>
      <c r="V384" s="39">
        <f t="shared" si="93"/>
        <v>5.2424242424242422</v>
      </c>
      <c r="W384" s="41">
        <f t="shared" si="103"/>
        <v>85.999935628286693</v>
      </c>
      <c r="X384" s="42">
        <v>0</v>
      </c>
      <c r="Y384" s="43">
        <f t="shared" si="94"/>
        <v>0</v>
      </c>
      <c r="Z384" s="44">
        <f t="shared" si="95"/>
        <v>1038</v>
      </c>
      <c r="AA384" s="45">
        <f t="shared" si="96"/>
        <v>5.2424242424242422</v>
      </c>
      <c r="AB384" s="46">
        <f t="shared" si="104"/>
        <v>85.999935628286693</v>
      </c>
      <c r="AC384" s="38">
        <f t="shared" si="97"/>
        <v>40730.408390990437</v>
      </c>
      <c r="AD384" s="39">
        <f t="shared" si="98"/>
        <v>205.7091332878305</v>
      </c>
      <c r="AE384" s="41">
        <f t="shared" si="105"/>
        <v>85.999935628286693</v>
      </c>
      <c r="AF384" s="33"/>
      <c r="AG384" s="83">
        <v>0</v>
      </c>
      <c r="AH384" s="33"/>
      <c r="AI384" s="38">
        <v>43236.413569163458</v>
      </c>
      <c r="AJ384" s="39">
        <f t="shared" si="99"/>
        <v>77.431048543790581</v>
      </c>
      <c r="AK384" s="39">
        <v>0</v>
      </c>
      <c r="AL384" s="48">
        <f t="shared" si="100"/>
        <v>0</v>
      </c>
      <c r="AM384" s="49">
        <f t="shared" si="101"/>
        <v>43236.413569163458</v>
      </c>
      <c r="AO384" s="50">
        <v>1160.5040722391848</v>
      </c>
      <c r="AQ384" s="50">
        <v>20260.670611439844</v>
      </c>
      <c r="AR384" s="2"/>
      <c r="AS384" s="51">
        <v>-56870.9</v>
      </c>
      <c r="AT384" s="52">
        <v>-87920.5</v>
      </c>
      <c r="AU384" s="52">
        <v>-45033.817815000002</v>
      </c>
      <c r="AV384" s="52">
        <v>-471.972284</v>
      </c>
      <c r="AW384" s="52">
        <v>-10772</v>
      </c>
      <c r="AX384" s="53">
        <v>-17347.473320000001</v>
      </c>
    </row>
    <row r="385" spans="1:50">
      <c r="B385" s="84"/>
      <c r="C385" s="84"/>
      <c r="D385" s="84"/>
      <c r="E385" s="84"/>
      <c r="F385" s="84"/>
      <c r="G385" s="85"/>
      <c r="H385" s="85"/>
      <c r="I385" s="84"/>
      <c r="J385" s="86"/>
      <c r="K385" s="87"/>
      <c r="L385" s="84"/>
      <c r="M385" s="84"/>
      <c r="N385" s="84"/>
      <c r="O385" s="84"/>
      <c r="P385" s="84"/>
      <c r="Q385" s="84"/>
      <c r="R385" s="88"/>
      <c r="S385" s="89"/>
      <c r="T385" s="90"/>
      <c r="U385" s="88"/>
      <c r="V385" s="89"/>
      <c r="W385" s="90"/>
      <c r="X385" s="91"/>
      <c r="Y385" s="92"/>
      <c r="Z385" s="92"/>
      <c r="AA385" s="91"/>
      <c r="AB385" s="90"/>
      <c r="AC385" s="88"/>
      <c r="AD385" s="89"/>
      <c r="AE385" s="90"/>
      <c r="AF385" s="93"/>
      <c r="AG385" s="94"/>
      <c r="AH385" s="93"/>
      <c r="AI385" s="95"/>
      <c r="AJ385" s="89"/>
      <c r="AK385" s="89"/>
      <c r="AL385" s="96"/>
      <c r="AM385" s="96"/>
      <c r="AO385" s="94"/>
      <c r="AQ385" s="97"/>
      <c r="AS385" s="98"/>
      <c r="AT385" s="99"/>
      <c r="AU385" s="99"/>
      <c r="AV385" s="99"/>
      <c r="AW385" s="99"/>
      <c r="AX385" s="100"/>
    </row>
    <row r="386" spans="1:50">
      <c r="D386" s="13" t="s">
        <v>380</v>
      </c>
      <c r="E386" s="21">
        <f>SUM(E3:E385)</f>
        <v>980110.99999999977</v>
      </c>
      <c r="F386" s="21">
        <f>SUM(F3:F385)</f>
        <v>2086884772.6666665</v>
      </c>
      <c r="G386" s="15">
        <v>0</v>
      </c>
      <c r="H386" s="21">
        <f>SUM(H3:H384)</f>
        <v>1325826039.6486237</v>
      </c>
      <c r="I386" s="21">
        <f>SUM(I3:I384)</f>
        <v>201695797.99999991</v>
      </c>
      <c r="J386" s="16">
        <f>SUM(J3:J385)</f>
        <v>33365000</v>
      </c>
      <c r="K386" s="16"/>
      <c r="L386" s="21">
        <f>SUM(L3:L385)</f>
        <v>2151959236.7276487</v>
      </c>
      <c r="M386" s="21">
        <f>SUM(M3:M385)</f>
        <v>200945899.58416674</v>
      </c>
      <c r="N386" s="21">
        <f>SUM(N3:N385)</f>
        <v>2352905136.3118181</v>
      </c>
      <c r="O386" s="37">
        <f>N386/E386</f>
        <v>2400.6516979319881</v>
      </c>
      <c r="Q386" s="37">
        <v>100</v>
      </c>
      <c r="R386" s="38">
        <f>SUM(R3:R384)</f>
        <v>-5.099791451357305E-7</v>
      </c>
      <c r="S386" s="52"/>
      <c r="T386" s="49"/>
      <c r="U386" s="38">
        <f>SUM(U3:U385)</f>
        <v>35792695</v>
      </c>
      <c r="V386" s="101"/>
      <c r="W386" s="102"/>
      <c r="X386" s="103">
        <f>COUNTIF(X3:X384,"&gt;0")</f>
        <v>8</v>
      </c>
      <c r="Y386" s="52">
        <f>SUM(Y3:Y385)</f>
        <v>-118422.11380484802</v>
      </c>
      <c r="Z386" s="52">
        <f>SUM(Z3:Z385)</f>
        <v>35674272.886195153</v>
      </c>
      <c r="AA386" s="104"/>
      <c r="AB386" s="102"/>
      <c r="AC386" s="38">
        <f>SUM(AC2:AC384)</f>
        <v>35674272.886194646</v>
      </c>
      <c r="AD386" s="101"/>
      <c r="AE386" s="102"/>
      <c r="AF386" s="93"/>
      <c r="AG386" s="50">
        <f>SUM(AG3:AG384)</f>
        <v>90844000</v>
      </c>
      <c r="AH386" s="93"/>
      <c r="AI386" s="51">
        <f>SUM(AI3:AI384)</f>
        <v>39999999.999999963</v>
      </c>
      <c r="AJ386" s="52"/>
      <c r="AK386" s="105">
        <f>COUNTIF(AK3:AK384,"&gt;0")</f>
        <v>2</v>
      </c>
      <c r="AL386" s="106">
        <f>SUM(AL3:AL384)</f>
        <v>-1277493.0045094087</v>
      </c>
      <c r="AM386" s="106">
        <f>SUM(AM3:AM384)</f>
        <v>38722506.995490551</v>
      </c>
      <c r="AO386" s="50">
        <f>SUM(AO3:AO384)</f>
        <v>12000000.000000006</v>
      </c>
      <c r="AQ386" s="50"/>
      <c r="AS386" s="51">
        <f t="shared" ref="AS386:AX386" si="108">SUM(AS3:AS384)</f>
        <v>-333772339.55000001</v>
      </c>
      <c r="AT386" s="52">
        <f t="shared" si="108"/>
        <v>-437385942.40000057</v>
      </c>
      <c r="AU386" s="52">
        <f t="shared" si="108"/>
        <v>-224033690.99995312</v>
      </c>
      <c r="AV386" s="52">
        <f t="shared" si="108"/>
        <v>-2347961.9999876125</v>
      </c>
      <c r="AW386" s="52">
        <f t="shared" si="108"/>
        <v>-114256947</v>
      </c>
      <c r="AX386" s="53">
        <f t="shared" si="108"/>
        <v>-86299999.999972954</v>
      </c>
    </row>
    <row r="387" spans="1:50" ht="13.5" thickBot="1">
      <c r="B387" s="107"/>
      <c r="C387" s="107"/>
      <c r="D387" s="107"/>
      <c r="E387" s="107"/>
      <c r="F387" s="107"/>
      <c r="G387" s="108">
        <f>$F$386/H386</f>
        <v>1.5740260865744815</v>
      </c>
      <c r="H387" s="109"/>
      <c r="I387" s="107"/>
      <c r="J387" s="110"/>
      <c r="K387" s="107"/>
      <c r="L387" s="107"/>
      <c r="M387" s="107"/>
      <c r="N387" s="107"/>
      <c r="O387" s="107"/>
      <c r="P387" s="107"/>
      <c r="Q387" s="107"/>
      <c r="R387" s="111">
        <f>SUMIF(R3:R384,"&gt;0")</f>
        <v>95953782.992450535</v>
      </c>
      <c r="S387" s="112"/>
      <c r="T387" s="113"/>
      <c r="U387" s="114"/>
      <c r="V387" s="112"/>
      <c r="W387" s="113"/>
      <c r="X387" s="115"/>
      <c r="Y387" s="116"/>
      <c r="Z387" s="116"/>
      <c r="AA387" s="115"/>
      <c r="AB387" s="113"/>
      <c r="AC387" s="114"/>
      <c r="AD387" s="112"/>
      <c r="AE387" s="113"/>
      <c r="AF387" s="93"/>
      <c r="AG387" s="117"/>
      <c r="AH387" s="93"/>
      <c r="AI387" s="118"/>
      <c r="AJ387" s="112"/>
      <c r="AK387" s="112"/>
      <c r="AL387" s="119"/>
      <c r="AM387" s="119"/>
      <c r="AO387" s="117"/>
      <c r="AQ387" s="120"/>
      <c r="AS387" s="118"/>
      <c r="AT387" s="112"/>
      <c r="AU387" s="112"/>
      <c r="AV387" s="112"/>
      <c r="AW387" s="112"/>
      <c r="AX387" s="121"/>
    </row>
    <row r="388" spans="1:50" ht="12.75" customHeight="1" thickTop="1">
      <c r="A388" s="14" t="s">
        <v>421</v>
      </c>
      <c r="AT388" s="21"/>
      <c r="AU388" s="21"/>
      <c r="AV388" s="21"/>
    </row>
    <row r="389" spans="1:50" ht="12.75" customHeight="1">
      <c r="O389" s="123"/>
      <c r="AU389" s="21"/>
      <c r="AV389" s="21"/>
    </row>
    <row r="390" spans="1:50" ht="12.75" customHeight="1">
      <c r="D390" s="131"/>
      <c r="E390" s="124"/>
      <c r="F390" s="124"/>
      <c r="G390" s="125"/>
      <c r="H390" s="124"/>
      <c r="I390" s="126"/>
      <c r="J390" s="124"/>
      <c r="K390" s="124"/>
      <c r="L390" s="124"/>
      <c r="M390" s="127"/>
      <c r="N390" s="124"/>
      <c r="O390" s="124"/>
      <c r="P390" s="124"/>
      <c r="Q390" s="128"/>
      <c r="R390" s="129" t="s">
        <v>418</v>
      </c>
      <c r="S390" s="128"/>
      <c r="T390" s="124"/>
      <c r="U390" s="129" t="s">
        <v>418</v>
      </c>
      <c r="V390" s="124"/>
      <c r="W390" s="124"/>
      <c r="Y390" s="124"/>
      <c r="Z390" s="124"/>
      <c r="AB390" s="124"/>
      <c r="AC390" s="129" t="s">
        <v>418</v>
      </c>
      <c r="AD390" s="1"/>
      <c r="AE390" s="1"/>
      <c r="AG390" s="129" t="s">
        <v>418</v>
      </c>
      <c r="AH390" s="124"/>
      <c r="AI390" s="124"/>
      <c r="AJ390" s="124"/>
      <c r="AK390" s="124"/>
      <c r="AL390" s="127"/>
      <c r="AM390" s="129" t="s">
        <v>418</v>
      </c>
      <c r="AN390" s="127"/>
      <c r="AP390" s="127"/>
      <c r="AQ390" s="124"/>
      <c r="AR390" s="124"/>
      <c r="AS390" s="129" t="s">
        <v>418</v>
      </c>
    </row>
    <row r="391" spans="1:50" ht="12.75" customHeight="1">
      <c r="D391" s="131" t="s">
        <v>159</v>
      </c>
    </row>
    <row r="392" spans="1:50">
      <c r="B392" s="124"/>
      <c r="C392" s="124"/>
      <c r="D392" s="124" t="s">
        <v>160</v>
      </c>
      <c r="E392" s="21"/>
      <c r="F392" s="21"/>
      <c r="I392" s="21"/>
      <c r="L392" s="21"/>
      <c r="M392" s="21"/>
      <c r="N392" s="21"/>
      <c r="O392" s="37"/>
      <c r="X392" s="13"/>
      <c r="Y392" s="13"/>
      <c r="Z392" s="13"/>
      <c r="AA392" s="13"/>
      <c r="AQ392" s="13"/>
      <c r="AR392" s="13"/>
    </row>
    <row r="393" spans="1:50">
      <c r="B393" s="132" t="s">
        <v>419</v>
      </c>
      <c r="C393" s="132"/>
      <c r="D393" s="130" t="s">
        <v>159</v>
      </c>
    </row>
    <row r="395" spans="1:50">
      <c r="E395" s="21"/>
      <c r="F395" s="21"/>
      <c r="G395" s="21"/>
      <c r="H395" s="21"/>
      <c r="I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S395" s="21"/>
      <c r="AT395" s="21"/>
      <c r="AU395" s="21"/>
      <c r="AV395" s="21"/>
      <c r="AW395" s="21"/>
      <c r="AX395" s="21"/>
    </row>
    <row r="396" spans="1:50">
      <c r="A396" s="13" t="s">
        <v>417</v>
      </c>
    </row>
    <row r="397" spans="1:50">
      <c r="A397" s="13" t="s">
        <v>420</v>
      </c>
    </row>
    <row r="398" spans="1:50">
      <c r="A398" s="14"/>
    </row>
  </sheetData>
  <mergeCells count="6">
    <mergeCell ref="U1:W1"/>
    <mergeCell ref="R1:T1"/>
    <mergeCell ref="X1:AB1"/>
    <mergeCell ref="AC1:AE1"/>
    <mergeCell ref="AI1:AM1"/>
    <mergeCell ref="AS1:AX1"/>
  </mergeCells>
  <conditionalFormatting sqref="X3:Y384 AL3:AL384">
    <cfRule type="cellIs" dxfId="14" priority="15" operator="greaterThan">
      <formula>0</formula>
    </cfRule>
  </conditionalFormatting>
  <conditionalFormatting sqref="AB3:AB384">
    <cfRule type="cellIs" dxfId="13" priority="12" operator="lessThan">
      <formula>85.98</formula>
    </cfRule>
    <cfRule type="cellIs" dxfId="12" priority="13" operator="lessThan">
      <formula>85.5</formula>
    </cfRule>
    <cfRule type="cellIs" dxfId="11" priority="14" operator="lessThan">
      <formula>85</formula>
    </cfRule>
  </conditionalFormatting>
  <conditionalFormatting sqref="AK3:AL384 Y161">
    <cfRule type="cellIs" dxfId="10" priority="11" operator="greaterThan">
      <formula>0</formula>
    </cfRule>
  </conditionalFormatting>
  <conditionalFormatting sqref="Y284">
    <cfRule type="cellIs" dxfId="9" priority="10" operator="greaterThan">
      <formula>0</formula>
    </cfRule>
  </conditionalFormatting>
  <conditionalFormatting sqref="Y284">
    <cfRule type="cellIs" dxfId="8" priority="9" operator="greaterThan">
      <formula>0</formula>
    </cfRule>
  </conditionalFormatting>
  <conditionalFormatting sqref="Y284">
    <cfRule type="cellIs" dxfId="7" priority="8" operator="greaterThan">
      <formula>0</formula>
    </cfRule>
  </conditionalFormatting>
  <conditionalFormatting sqref="Y272">
    <cfRule type="cellIs" dxfId="6" priority="7" operator="greaterThan">
      <formula>0</formula>
    </cfRule>
  </conditionalFormatting>
  <conditionalFormatting sqref="Y272">
    <cfRule type="cellIs" dxfId="5" priority="6" operator="greaterThan">
      <formula>0</formula>
    </cfRule>
  </conditionalFormatting>
  <conditionalFormatting sqref="Y272">
    <cfRule type="cellIs" dxfId="4" priority="5" operator="greaterThan">
      <formula>0</formula>
    </cfRule>
  </conditionalFormatting>
  <conditionalFormatting sqref="Y207">
    <cfRule type="cellIs" dxfId="3" priority="4" operator="greaterThan">
      <formula>0</formula>
    </cfRule>
  </conditionalFormatting>
  <conditionalFormatting sqref="Y207">
    <cfRule type="cellIs" dxfId="2" priority="3" operator="greaterThan">
      <formula>0</formula>
    </cfRule>
  </conditionalFormatting>
  <conditionalFormatting sqref="Y207">
    <cfRule type="cellIs" dxfId="1" priority="2" operator="greaterThan">
      <formula>0</formula>
    </cfRule>
  </conditionalFormatting>
  <conditionalFormatting sqref="AG162">
    <cfRule type="cellIs" dxfId="0" priority="1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21" fitToHeight="10" orientation="landscape" r:id="rId1"/>
  <headerFooter>
    <oddHeader>&amp;L&amp;"Arial,Fett"&amp;22Exécution 2012&amp;"Arial,Standard"&amp;10 &amp;"Arial,Fett"&amp;14moyenne sur trois ans (2009/2010/2011)</oddHeader>
    <oddFooter>&amp;L&amp;8&amp;F/&amp;A&amp;C&amp;8- &amp;P / 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Exécution 2012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Dänzer Beat</dc:creator>
  <cp:lastModifiedBy>Dänzer Beat, FIN-FV</cp:lastModifiedBy>
  <cp:lastPrinted>2012-09-24T09:27:36Z</cp:lastPrinted>
  <dcterms:created xsi:type="dcterms:W3CDTF">2011-10-17T13:27:37Z</dcterms:created>
  <dcterms:modified xsi:type="dcterms:W3CDTF">2021-10-25T08:50:11Z</dcterms:modified>
</cp:coreProperties>
</file>