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OS FV - Fachanwendungen\6-1-8 Projekte\11_newweb@be\Dateien\"/>
    </mc:Choice>
  </mc:AlternateContent>
  <bookViews>
    <workbookView xWindow="-15" yWindow="-15" windowWidth="28830" windowHeight="7305"/>
  </bookViews>
  <sheets>
    <sheet name="Vollzug 2013" sheetId="2" r:id="rId1"/>
  </sheets>
  <definedNames>
    <definedName name="_xlnm._FilterDatabase" localSheetId="0" hidden="1">'Vollzug 2013'!$A$1:$AB$381</definedName>
    <definedName name="_xlnm.Print_Titles" localSheetId="0">'Vollzug 2013'!$1:$2</definedName>
  </definedNames>
  <calcPr calcId="162913"/>
</workbook>
</file>

<file path=xl/calcChain.xml><?xml version="1.0" encoding="utf-8"?>
<calcChain xmlns="http://schemas.openxmlformats.org/spreadsheetml/2006/main">
  <c r="AT383" i="2" l="1"/>
  <c r="AU383" i="2"/>
  <c r="AV383" i="2"/>
  <c r="AW383" i="2"/>
  <c r="AX383" i="2"/>
  <c r="AS383" i="2"/>
  <c r="AG383" i="2"/>
  <c r="AM353" i="2"/>
  <c r="AL353" i="2" s="1"/>
  <c r="AM323" i="2"/>
  <c r="AL323" i="2" s="1"/>
  <c r="AM86" i="2"/>
  <c r="AL86" i="2" s="1"/>
  <c r="AM83" i="2"/>
  <c r="AL83" i="2" s="1"/>
  <c r="AM81" i="2"/>
  <c r="AL81" i="2" s="1"/>
  <c r="AM72" i="2"/>
  <c r="AL72" i="2" s="1"/>
  <c r="AM127" i="2"/>
  <c r="AL127" i="2" s="1"/>
  <c r="AM124" i="2"/>
  <c r="AL124" i="2" s="1"/>
  <c r="AM378" i="2"/>
  <c r="AL378" i="2" s="1"/>
  <c r="AM376" i="2"/>
  <c r="AL376" i="2" s="1"/>
  <c r="AM375" i="2"/>
  <c r="AL375" i="2" s="1"/>
  <c r="AM374" i="2"/>
  <c r="AL374" i="2" s="1"/>
  <c r="AM371" i="2"/>
  <c r="AL371" i="2" s="1"/>
  <c r="AM370" i="2"/>
  <c r="AL370" i="2" s="1"/>
  <c r="AM369" i="2"/>
  <c r="AL369" i="2" s="1"/>
  <c r="AM368" i="2"/>
  <c r="AL368" i="2" s="1"/>
  <c r="AM367" i="2"/>
  <c r="AL367" i="2" s="1"/>
  <c r="AM365" i="2"/>
  <c r="AL365" i="2" s="1"/>
  <c r="AM364" i="2"/>
  <c r="AL364" i="2" s="1"/>
  <c r="AM358" i="2"/>
  <c r="AL358" i="2" s="1"/>
  <c r="AM357" i="2"/>
  <c r="AL357" i="2" s="1"/>
  <c r="AM356" i="2"/>
  <c r="AL356" i="2" s="1"/>
  <c r="AM141" i="2"/>
  <c r="AL141" i="2" s="1"/>
  <c r="AM131" i="2"/>
  <c r="AL131" i="2" s="1"/>
  <c r="AM330" i="2"/>
  <c r="AL330" i="2" s="1"/>
  <c r="AM328" i="2"/>
  <c r="AL328" i="2" s="1"/>
  <c r="AM325" i="2"/>
  <c r="AL325" i="2" s="1"/>
  <c r="AM324" i="2"/>
  <c r="AL324" i="2" s="1"/>
  <c r="AM283" i="2"/>
  <c r="AL283" i="2" s="1"/>
  <c r="AM282" i="2"/>
  <c r="AL282" i="2" s="1"/>
  <c r="AM281" i="2"/>
  <c r="AL281" i="2" s="1"/>
  <c r="AM274" i="2"/>
  <c r="AL274" i="2" s="1"/>
  <c r="AM273" i="2"/>
  <c r="AL273" i="2" s="1"/>
  <c r="AM148" i="2"/>
  <c r="AL148" i="2" s="1"/>
  <c r="AM147" i="2"/>
  <c r="AL147" i="2" s="1"/>
  <c r="AM142" i="2"/>
  <c r="AL142" i="2" s="1"/>
  <c r="AM241" i="2"/>
  <c r="AL241" i="2" s="1"/>
  <c r="AM238" i="2"/>
  <c r="AL238" i="2" s="1"/>
  <c r="AM233" i="2"/>
  <c r="AL233" i="2" s="1"/>
  <c r="AM231" i="2"/>
  <c r="AL231" i="2" s="1"/>
  <c r="AM230" i="2"/>
  <c r="AL230" i="2" s="1"/>
  <c r="AM225" i="2"/>
  <c r="AL225" i="2" s="1"/>
  <c r="AM216" i="2"/>
  <c r="AL216" i="2" s="1"/>
  <c r="AM39" i="2"/>
  <c r="AL39" i="2" s="1"/>
  <c r="AM37" i="2"/>
  <c r="AL37" i="2" s="1"/>
  <c r="AM347" i="2"/>
  <c r="AL347" i="2" s="1"/>
  <c r="AM345" i="2"/>
  <c r="AL345" i="2" s="1"/>
  <c r="AM344" i="2"/>
  <c r="AL344" i="2" s="1"/>
  <c r="AM341" i="2"/>
  <c r="AL341" i="2" s="1"/>
  <c r="AM336" i="2"/>
  <c r="AL336" i="2" s="1"/>
  <c r="AM335" i="2"/>
  <c r="AL335" i="2" s="1"/>
  <c r="AM333" i="2"/>
  <c r="AL333" i="2" s="1"/>
  <c r="AM277" i="2"/>
  <c r="AL277" i="2" s="1"/>
  <c r="AM168" i="2"/>
  <c r="AL168" i="2" s="1"/>
  <c r="AM167" i="2"/>
  <c r="AL167" i="2" s="1"/>
  <c r="AM163" i="2"/>
  <c r="AL163" i="2" s="1"/>
  <c r="AM161" i="2"/>
  <c r="AL161" i="2" s="1"/>
  <c r="AM160" i="2"/>
  <c r="AL160" i="2" s="1"/>
  <c r="AM154" i="2"/>
  <c r="AL154" i="2" s="1"/>
  <c r="AM278" i="2"/>
  <c r="AL278" i="2" s="1"/>
  <c r="AM249" i="2"/>
  <c r="AL249" i="2" s="1"/>
  <c r="AM248" i="2"/>
  <c r="AL248" i="2" s="1"/>
  <c r="AM247" i="2"/>
  <c r="AL247" i="2" s="1"/>
  <c r="AM246" i="2"/>
  <c r="AL246" i="2" s="1"/>
  <c r="AM115" i="2"/>
  <c r="AL115" i="2" s="1"/>
  <c r="AM112" i="2"/>
  <c r="AL112" i="2" s="1"/>
  <c r="AM109" i="2"/>
  <c r="AL109" i="2" s="1"/>
  <c r="AM108" i="2"/>
  <c r="AL108" i="2" s="1"/>
  <c r="AM107" i="2"/>
  <c r="AL107" i="2" s="1"/>
  <c r="AM60" i="2"/>
  <c r="AL60" i="2" s="1"/>
  <c r="AM66" i="2"/>
  <c r="AL66" i="2" s="1"/>
  <c r="AM23" i="2"/>
  <c r="AL23" i="2" s="1"/>
  <c r="AM27" i="2"/>
  <c r="AL27" i="2" s="1"/>
  <c r="AM26" i="2"/>
  <c r="AL26" i="2" s="1"/>
  <c r="AM31" i="2"/>
  <c r="AL31" i="2" s="1"/>
  <c r="AM22" i="2"/>
  <c r="AL22" i="2" s="1"/>
  <c r="AM21" i="2"/>
  <c r="AL21" i="2" s="1"/>
  <c r="AM19" i="2"/>
  <c r="AL19" i="2" s="1"/>
  <c r="AM17" i="2"/>
  <c r="AL17" i="2" s="1"/>
  <c r="AM35" i="2"/>
  <c r="AL35" i="2" s="1"/>
  <c r="AM311" i="2"/>
  <c r="AL311" i="2" s="1"/>
  <c r="AM309" i="2"/>
  <c r="AL309" i="2" s="1"/>
  <c r="AM306" i="2"/>
  <c r="AL306" i="2" s="1"/>
  <c r="AM199" i="2"/>
  <c r="AL199" i="2" s="1"/>
  <c r="AM191" i="2"/>
  <c r="AL191" i="2" s="1"/>
  <c r="AM189" i="2"/>
  <c r="AL189" i="2" s="1"/>
  <c r="AM186" i="2"/>
  <c r="AL186" i="2" s="1"/>
  <c r="AM184" i="2"/>
  <c r="AL184" i="2" s="1"/>
  <c r="AM180" i="2"/>
  <c r="AL180" i="2" s="1"/>
  <c r="AM179" i="2"/>
  <c r="AL179" i="2" s="1"/>
  <c r="AM178" i="2"/>
  <c r="AL178" i="2" s="1"/>
  <c r="AM173" i="2"/>
  <c r="AL173" i="2" s="1"/>
  <c r="AM272" i="2"/>
  <c r="AL272" i="2" s="1"/>
  <c r="AM271" i="2"/>
  <c r="AL271" i="2" s="1"/>
  <c r="AM279" i="2"/>
  <c r="AL279" i="2" s="1"/>
  <c r="AM270" i="2"/>
  <c r="AL270" i="2" s="1"/>
  <c r="AM269" i="2"/>
  <c r="AL269" i="2" s="1"/>
  <c r="AM268" i="2"/>
  <c r="AL268" i="2" s="1"/>
  <c r="AM267" i="2"/>
  <c r="AL267" i="2" s="1"/>
  <c r="AM287" i="2"/>
  <c r="AL287" i="2" s="1"/>
  <c r="AM286" i="2"/>
  <c r="AL286" i="2" s="1"/>
  <c r="AM285" i="2"/>
  <c r="AL285" i="2" s="1"/>
  <c r="AM280" i="2"/>
  <c r="AL280" i="2" s="1"/>
  <c r="AM212" i="2"/>
  <c r="AL212" i="2" s="1"/>
  <c r="AM102" i="2"/>
  <c r="AL102" i="2" s="1"/>
  <c r="AM101" i="2"/>
  <c r="AL101" i="2" s="1"/>
  <c r="AM100" i="2"/>
  <c r="AL100" i="2" s="1"/>
  <c r="AM99" i="2"/>
  <c r="AL99" i="2" s="1"/>
  <c r="AM97" i="2"/>
  <c r="AL97" i="2" s="1"/>
  <c r="AM92" i="2"/>
  <c r="AL92" i="2" s="1"/>
  <c r="AM88" i="2"/>
  <c r="AL88" i="2" s="1"/>
  <c r="AM87" i="2"/>
  <c r="AL87" i="2" s="1"/>
  <c r="AM8" i="2"/>
  <c r="AL8" i="2" s="1"/>
  <c r="AM304" i="2"/>
  <c r="AL304" i="2" s="1"/>
  <c r="AM303" i="2"/>
  <c r="AL303" i="2" s="1"/>
  <c r="AM300" i="2"/>
  <c r="AL300" i="2" s="1"/>
  <c r="AM297" i="2"/>
  <c r="AL297" i="2" s="1"/>
  <c r="AM292" i="2"/>
  <c r="AL292" i="2" s="1"/>
  <c r="AM206" i="2"/>
  <c r="AL206" i="2" s="1"/>
  <c r="AM203" i="2"/>
  <c r="AL203" i="2" s="1"/>
  <c r="AO383" i="2"/>
  <c r="AI383" i="2"/>
  <c r="M383" i="2"/>
  <c r="L383" i="2"/>
  <c r="J383" i="2"/>
  <c r="I383" i="2"/>
  <c r="H383" i="2"/>
  <c r="F383" i="2"/>
  <c r="E383" i="2"/>
  <c r="AM318" i="2"/>
  <c r="AL318" i="2" s="1"/>
  <c r="AM220" i="2"/>
  <c r="AL220" i="2" s="1"/>
  <c r="AM85" i="2"/>
  <c r="AL85" i="2" s="1"/>
  <c r="AM95" i="2"/>
  <c r="AL95" i="2" s="1"/>
  <c r="AM210" i="2"/>
  <c r="AL210" i="2" s="1"/>
  <c r="AM295" i="2"/>
  <c r="AL295" i="2" s="1"/>
  <c r="AM56" i="2"/>
  <c r="AL56" i="2" s="1"/>
  <c r="AM7" i="2"/>
  <c r="AL7" i="2" s="1"/>
  <c r="AM200" i="2"/>
  <c r="AL200" i="2" s="1"/>
  <c r="AM298" i="2"/>
  <c r="AL298" i="2" s="1"/>
  <c r="AM48" i="2"/>
  <c r="AL48" i="2" s="1"/>
  <c r="AM381" i="2"/>
  <c r="AL381" i="2" s="1"/>
  <c r="AM260" i="2"/>
  <c r="AL260" i="2" s="1"/>
  <c r="AM89" i="2"/>
  <c r="AL89" i="2" s="1"/>
  <c r="AM98" i="2"/>
  <c r="AL98" i="2" s="1"/>
  <c r="AM211" i="2"/>
  <c r="AL211" i="2" s="1"/>
  <c r="AM177" i="2"/>
  <c r="AL177" i="2" s="1"/>
  <c r="AM195" i="2"/>
  <c r="AL195" i="2" s="1"/>
  <c r="AM14" i="2"/>
  <c r="AL14" i="2" s="1"/>
  <c r="AM20" i="2"/>
  <c r="AL20" i="2" s="1"/>
  <c r="AM32" i="2"/>
  <c r="AL32" i="2" s="1"/>
  <c r="AM64" i="2"/>
  <c r="AL64" i="2" s="1"/>
  <c r="AM62" i="2"/>
  <c r="AL62" i="2" s="1"/>
  <c r="AM114" i="2"/>
  <c r="AL114" i="2" s="1"/>
  <c r="AM218" i="2"/>
  <c r="AL218" i="2" s="1"/>
  <c r="AM229" i="2"/>
  <c r="AL229" i="2" s="1"/>
  <c r="AM239" i="2"/>
  <c r="AL239" i="2" s="1"/>
  <c r="AM144" i="2"/>
  <c r="AL144" i="2" s="1"/>
  <c r="AM150" i="2"/>
  <c r="AL150" i="2" s="1"/>
  <c r="AM125" i="2"/>
  <c r="AL125" i="2" s="1"/>
  <c r="AM74" i="2"/>
  <c r="AL74" i="2" s="1"/>
  <c r="AM320" i="2"/>
  <c r="AL320" i="2" s="1"/>
  <c r="AM352" i="2"/>
  <c r="AL352" i="2" s="1"/>
  <c r="AM288" i="2"/>
  <c r="AL288" i="2" s="1"/>
  <c r="AM296" i="2"/>
  <c r="AL296" i="2" s="1"/>
  <c r="AM54" i="2"/>
  <c r="AL54" i="2" s="1"/>
  <c r="AM6" i="2"/>
  <c r="AL6" i="2" s="1"/>
  <c r="AM201" i="2"/>
  <c r="AL201" i="2" s="1"/>
  <c r="AM293" i="2"/>
  <c r="AL293" i="2" s="1"/>
  <c r="AM299" i="2"/>
  <c r="AL299" i="2" s="1"/>
  <c r="AM13" i="2"/>
  <c r="AL13" i="2" s="1"/>
  <c r="AM380" i="2"/>
  <c r="AL380" i="2" s="1"/>
  <c r="AM53" i="2"/>
  <c r="AL53" i="2" s="1"/>
  <c r="AM90" i="2"/>
  <c r="AL90" i="2" s="1"/>
  <c r="AM181" i="2"/>
  <c r="AL181" i="2" s="1"/>
  <c r="AM187" i="2"/>
  <c r="AL187" i="2" s="1"/>
  <c r="AM308" i="2"/>
  <c r="AL308" i="2" s="1"/>
  <c r="AM314" i="2"/>
  <c r="AL314" i="2" s="1"/>
  <c r="AM68" i="2"/>
  <c r="AL68" i="2" s="1"/>
  <c r="AM58" i="2"/>
  <c r="AL58" i="2" s="1"/>
  <c r="AM243" i="2"/>
  <c r="AL243" i="2" s="1"/>
  <c r="AM157" i="2"/>
  <c r="AL157" i="2" s="1"/>
  <c r="AM171" i="2"/>
  <c r="AL171" i="2" s="1"/>
  <c r="AM339" i="2"/>
  <c r="AL339" i="2" s="1"/>
  <c r="AM40" i="2"/>
  <c r="AL40" i="2" s="1"/>
  <c r="AM251" i="2"/>
  <c r="AL251" i="2" s="1"/>
  <c r="AM255" i="2"/>
  <c r="AL255" i="2" s="1"/>
  <c r="AM259" i="2"/>
  <c r="AL259" i="2" s="1"/>
  <c r="AM223" i="2"/>
  <c r="AL223" i="2" s="1"/>
  <c r="AM237" i="2"/>
  <c r="AL237" i="2" s="1"/>
  <c r="AM136" i="2"/>
  <c r="AL136" i="2" s="1"/>
  <c r="AM140" i="2"/>
  <c r="AL140" i="2" s="1"/>
  <c r="AM362" i="2"/>
  <c r="AL362" i="2" s="1"/>
  <c r="AM366" i="2"/>
  <c r="AL366" i="2" s="1"/>
  <c r="AM379" i="2"/>
  <c r="AL379" i="2" s="1"/>
  <c r="AM46" i="2"/>
  <c r="AL46" i="2" s="1"/>
  <c r="AM119" i="2"/>
  <c r="AL119" i="2" s="1"/>
  <c r="AM123" i="2"/>
  <c r="AL123" i="2" s="1"/>
  <c r="AM84" i="2"/>
  <c r="AL84" i="2" s="1"/>
  <c r="AM350" i="2"/>
  <c r="AL350" i="2" s="1"/>
  <c r="AM202" i="2"/>
  <c r="AL202" i="2" s="1"/>
  <c r="AM261" i="2"/>
  <c r="AL261" i="2" s="1"/>
  <c r="AM291" i="2"/>
  <c r="AL291" i="2" s="1"/>
  <c r="AM176" i="2"/>
  <c r="AL176" i="2" s="1"/>
  <c r="AM190" i="2"/>
  <c r="AL190" i="2" s="1"/>
  <c r="AM196" i="2"/>
  <c r="AL196" i="2" s="1"/>
  <c r="AM30" i="2"/>
  <c r="AL30" i="2" s="1"/>
  <c r="AM63" i="2"/>
  <c r="AL63" i="2" s="1"/>
  <c r="AM61" i="2"/>
  <c r="AL61" i="2" s="1"/>
  <c r="AM113" i="2"/>
  <c r="AL113" i="2" s="1"/>
  <c r="AM342" i="2"/>
  <c r="AL342" i="2" s="1"/>
  <c r="AM346" i="2"/>
  <c r="AL346" i="2" s="1"/>
  <c r="AM217" i="2"/>
  <c r="AL217" i="2" s="1"/>
  <c r="AM226" i="2"/>
  <c r="AL226" i="2" s="1"/>
  <c r="AM240" i="2"/>
  <c r="AL240" i="2" s="1"/>
  <c r="AM145" i="2"/>
  <c r="AL145" i="2" s="1"/>
  <c r="AM149" i="2"/>
  <c r="AL149" i="2" s="1"/>
  <c r="AM153" i="2"/>
  <c r="AL153" i="2" s="1"/>
  <c r="AM329" i="2"/>
  <c r="AL329" i="2" s="1"/>
  <c r="AM126" i="2"/>
  <c r="AL126" i="2" s="1"/>
  <c r="AM75" i="2"/>
  <c r="AL75" i="2" s="1"/>
  <c r="AM319" i="2"/>
  <c r="AL319" i="2" s="1"/>
  <c r="AM9" i="2"/>
  <c r="AL9" i="2" s="1"/>
  <c r="AM262" i="2"/>
  <c r="AL262" i="2" s="1"/>
  <c r="AM93" i="2"/>
  <c r="AL93" i="2" s="1"/>
  <c r="AM301" i="2"/>
  <c r="AL301" i="2" s="1"/>
  <c r="AM182" i="2"/>
  <c r="AL182" i="2" s="1"/>
  <c r="AM188" i="2"/>
  <c r="AL188" i="2" s="1"/>
  <c r="AM307" i="2"/>
  <c r="AL307" i="2" s="1"/>
  <c r="AM313" i="2"/>
  <c r="AL313" i="2" s="1"/>
  <c r="AM69" i="2"/>
  <c r="AL69" i="2" s="1"/>
  <c r="AM59" i="2"/>
  <c r="AL59" i="2" s="1"/>
  <c r="AM242" i="2"/>
  <c r="AL242" i="2" s="1"/>
  <c r="AM250" i="2"/>
  <c r="AL250" i="2" s="1"/>
  <c r="AM158" i="2"/>
  <c r="AL158" i="2" s="1"/>
  <c r="AM164" i="2"/>
  <c r="AL164" i="2" s="1"/>
  <c r="AM170" i="2"/>
  <c r="AL170" i="2" s="1"/>
  <c r="AM338" i="2"/>
  <c r="AL338" i="2" s="1"/>
  <c r="AM348" i="2"/>
  <c r="AL348" i="2" s="1"/>
  <c r="AM41" i="2"/>
  <c r="AL41" i="2" s="1"/>
  <c r="AM252" i="2"/>
  <c r="AL252" i="2" s="1"/>
  <c r="AM256" i="2"/>
  <c r="AL256" i="2" s="1"/>
  <c r="AM213" i="2"/>
  <c r="AL213" i="2" s="1"/>
  <c r="AM222" i="2"/>
  <c r="AL222" i="2" s="1"/>
  <c r="AM234" i="2"/>
  <c r="AL234" i="2" s="1"/>
  <c r="AM327" i="2"/>
  <c r="AL327" i="2" s="1"/>
  <c r="AM332" i="2"/>
  <c r="AL332" i="2" s="1"/>
  <c r="AM133" i="2"/>
  <c r="AL133" i="2" s="1"/>
  <c r="AM137" i="2"/>
  <c r="AL137" i="2" s="1"/>
  <c r="AM359" i="2"/>
  <c r="AL359" i="2" s="1"/>
  <c r="AM363" i="2"/>
  <c r="AL363" i="2" s="1"/>
  <c r="AM44" i="2"/>
  <c r="AL44" i="2" s="1"/>
  <c r="AM47" i="2"/>
  <c r="AL47" i="2" s="1"/>
  <c r="AM120" i="2"/>
  <c r="AL120" i="2" s="1"/>
  <c r="AM71" i="2"/>
  <c r="AL71" i="2" s="1"/>
  <c r="AM79" i="2"/>
  <c r="AL79" i="2" s="1"/>
  <c r="S318" i="2"/>
  <c r="AM77" i="2"/>
  <c r="AL77" i="2" s="1"/>
  <c r="AM263" i="2"/>
  <c r="AL263" i="2" s="1"/>
  <c r="AM289" i="2"/>
  <c r="AL289" i="2" s="1"/>
  <c r="AM10" i="2"/>
  <c r="AL10" i="2" s="1"/>
  <c r="AM4" i="2"/>
  <c r="AL4" i="2" s="1"/>
  <c r="AM204" i="2"/>
  <c r="AL204" i="2" s="1"/>
  <c r="AM294" i="2"/>
  <c r="AL294" i="2" s="1"/>
  <c r="AM12" i="2"/>
  <c r="AL12" i="2" s="1"/>
  <c r="AM55" i="2"/>
  <c r="AL55" i="2" s="1"/>
  <c r="AM52" i="2"/>
  <c r="AL52" i="2" s="1"/>
  <c r="AM265" i="2"/>
  <c r="AL265" i="2" s="1"/>
  <c r="AM91" i="2"/>
  <c r="AL91" i="2" s="1"/>
  <c r="AM103" i="2"/>
  <c r="AL103" i="2" s="1"/>
  <c r="AM175" i="2"/>
  <c r="AL175" i="2" s="1"/>
  <c r="AM185" i="2"/>
  <c r="AL185" i="2" s="1"/>
  <c r="AM193" i="2"/>
  <c r="AL193" i="2" s="1"/>
  <c r="AM197" i="2"/>
  <c r="AL197" i="2" s="1"/>
  <c r="AM310" i="2"/>
  <c r="AL310" i="2" s="1"/>
  <c r="AM16" i="2"/>
  <c r="AL16" i="2" s="1"/>
  <c r="AM29" i="2"/>
  <c r="AL29" i="2" s="1"/>
  <c r="AM34" i="2"/>
  <c r="AL34" i="2" s="1"/>
  <c r="AM106" i="2"/>
  <c r="AL106" i="2" s="1"/>
  <c r="AM343" i="2"/>
  <c r="AL343" i="2" s="1"/>
  <c r="AM38" i="2"/>
  <c r="AL38" i="2" s="1"/>
  <c r="AM227" i="2"/>
  <c r="AL227" i="2" s="1"/>
  <c r="AM146" i="2"/>
  <c r="AL146" i="2" s="1"/>
  <c r="AM152" i="2"/>
  <c r="AL152" i="2" s="1"/>
  <c r="AM377" i="2"/>
  <c r="AL377" i="2" s="1"/>
  <c r="AM76" i="2"/>
  <c r="AL76" i="2" s="1"/>
  <c r="AM317" i="2"/>
  <c r="AL317" i="2" s="1"/>
  <c r="AM322" i="2"/>
  <c r="AL322" i="2" s="1"/>
  <c r="AM209" i="2"/>
  <c r="AL209" i="2" s="1"/>
  <c r="AM290" i="2"/>
  <c r="AL290" i="2" s="1"/>
  <c r="AM3" i="2"/>
  <c r="AL3" i="2" s="1"/>
  <c r="AM198" i="2"/>
  <c r="AL198" i="2" s="1"/>
  <c r="AM205" i="2"/>
  <c r="AL205" i="2" s="1"/>
  <c r="AM11" i="2"/>
  <c r="AL11" i="2" s="1"/>
  <c r="AM49" i="2"/>
  <c r="AL49" i="2" s="1"/>
  <c r="AM5" i="2"/>
  <c r="AL5" i="2" s="1"/>
  <c r="AM264" i="2"/>
  <c r="AL264" i="2" s="1"/>
  <c r="AM183" i="2"/>
  <c r="AL183" i="2" s="1"/>
  <c r="AM312" i="2"/>
  <c r="AL312" i="2" s="1"/>
  <c r="AM18" i="2"/>
  <c r="AL18" i="2" s="1"/>
  <c r="AM24" i="2"/>
  <c r="AL24" i="2" s="1"/>
  <c r="AM28" i="2"/>
  <c r="AL28" i="2" s="1"/>
  <c r="AM70" i="2"/>
  <c r="AL70" i="2" s="1"/>
  <c r="AM110" i="2"/>
  <c r="AL110" i="2" s="1"/>
  <c r="AM116" i="2"/>
  <c r="AL116" i="2" s="1"/>
  <c r="AM245" i="2"/>
  <c r="AL245" i="2" s="1"/>
  <c r="AM155" i="2"/>
  <c r="AL155" i="2" s="1"/>
  <c r="AM159" i="2"/>
  <c r="AL159" i="2" s="1"/>
  <c r="AM165" i="2"/>
  <c r="AL165" i="2" s="1"/>
  <c r="AM169" i="2"/>
  <c r="AL169" i="2" s="1"/>
  <c r="AM276" i="2"/>
  <c r="AL276" i="2" s="1"/>
  <c r="AM337" i="2"/>
  <c r="AL337" i="2" s="1"/>
  <c r="AM349" i="2"/>
  <c r="AL349" i="2" s="1"/>
  <c r="AM42" i="2"/>
  <c r="AL42" i="2" s="1"/>
  <c r="AM253" i="2"/>
  <c r="AL253" i="2" s="1"/>
  <c r="AM257" i="2"/>
  <c r="AL257" i="2" s="1"/>
  <c r="AM214" i="2"/>
  <c r="AL214" i="2" s="1"/>
  <c r="AM221" i="2"/>
  <c r="AL221" i="2" s="1"/>
  <c r="AM235" i="2"/>
  <c r="AL235" i="2" s="1"/>
  <c r="AM326" i="2"/>
  <c r="AL326" i="2" s="1"/>
  <c r="AM130" i="2"/>
  <c r="AL130" i="2" s="1"/>
  <c r="AM134" i="2"/>
  <c r="AL134" i="2" s="1"/>
  <c r="AM138" i="2"/>
  <c r="AL138" i="2" s="1"/>
  <c r="AM360" i="2"/>
  <c r="AL360" i="2" s="1"/>
  <c r="AM373" i="2"/>
  <c r="AL373" i="2" s="1"/>
  <c r="AM45" i="2"/>
  <c r="AL45" i="2" s="1"/>
  <c r="AM117" i="2"/>
  <c r="AL117" i="2" s="1"/>
  <c r="AM121" i="2"/>
  <c r="AL121" i="2" s="1"/>
  <c r="AM129" i="2"/>
  <c r="AL129" i="2" s="1"/>
  <c r="AM80" i="2"/>
  <c r="AL80" i="2" s="1"/>
  <c r="AM316" i="2"/>
  <c r="AL316" i="2" s="1"/>
  <c r="AM354" i="2"/>
  <c r="AL354" i="2" s="1"/>
  <c r="AM50" i="2"/>
  <c r="AL50" i="2" s="1"/>
  <c r="AM207" i="2"/>
  <c r="AL207" i="2" s="1"/>
  <c r="AM302" i="2"/>
  <c r="AL302" i="2" s="1"/>
  <c r="AM94" i="2"/>
  <c r="AL94" i="2" s="1"/>
  <c r="AM104" i="2"/>
  <c r="AL104" i="2" s="1"/>
  <c r="AM174" i="2"/>
  <c r="AL174" i="2" s="1"/>
  <c r="AM194" i="2"/>
  <c r="AL194" i="2" s="1"/>
  <c r="AM305" i="2"/>
  <c r="AL305" i="2" s="1"/>
  <c r="AM15" i="2"/>
  <c r="AL15" i="2" s="1"/>
  <c r="AM33" i="2"/>
  <c r="AL33" i="2" s="1"/>
  <c r="AM65" i="2"/>
  <c r="AL65" i="2" s="1"/>
  <c r="AM105" i="2"/>
  <c r="AL105" i="2" s="1"/>
  <c r="AM162" i="2"/>
  <c r="AL162" i="2" s="1"/>
  <c r="AM219" i="2"/>
  <c r="AL219" i="2" s="1"/>
  <c r="AM228" i="2"/>
  <c r="AL228" i="2" s="1"/>
  <c r="AM232" i="2"/>
  <c r="AL232" i="2" s="1"/>
  <c r="AM143" i="2"/>
  <c r="AL143" i="2" s="1"/>
  <c r="AM151" i="2"/>
  <c r="AL151" i="2" s="1"/>
  <c r="AM73" i="2"/>
  <c r="AL73" i="2" s="1"/>
  <c r="AM78" i="2"/>
  <c r="AL78" i="2" s="1"/>
  <c r="AM315" i="2"/>
  <c r="AL315" i="2" s="1"/>
  <c r="AM321" i="2"/>
  <c r="AL321" i="2" s="1"/>
  <c r="AM351" i="2"/>
  <c r="AL351" i="2" s="1"/>
  <c r="AM51" i="2"/>
  <c r="AL51" i="2" s="1"/>
  <c r="AM96" i="2"/>
  <c r="AL96" i="2" s="1"/>
  <c r="AM208" i="2"/>
  <c r="AL208" i="2" s="1"/>
  <c r="AM266" i="2"/>
  <c r="AL266" i="2" s="1"/>
  <c r="AM172" i="2"/>
  <c r="AL172" i="2" s="1"/>
  <c r="AM25" i="2"/>
  <c r="AL25" i="2" s="1"/>
  <c r="AM67" i="2"/>
  <c r="AL67" i="2" s="1"/>
  <c r="AM57" i="2"/>
  <c r="AL57" i="2" s="1"/>
  <c r="AM111" i="2"/>
  <c r="AL111" i="2" s="1"/>
  <c r="AM244" i="2"/>
  <c r="AL244" i="2" s="1"/>
  <c r="AM156" i="2"/>
  <c r="AL156" i="2" s="1"/>
  <c r="AM166" i="2"/>
  <c r="AL166" i="2" s="1"/>
  <c r="AM275" i="2"/>
  <c r="AM334" i="2"/>
  <c r="AL334" i="2" s="1"/>
  <c r="AM340" i="2"/>
  <c r="AL340" i="2" s="1"/>
  <c r="AM43" i="2"/>
  <c r="AL43" i="2" s="1"/>
  <c r="AM254" i="2"/>
  <c r="AL254" i="2" s="1"/>
  <c r="AM258" i="2"/>
  <c r="AL258" i="2" s="1"/>
  <c r="AM215" i="2"/>
  <c r="AL215" i="2" s="1"/>
  <c r="AM224" i="2"/>
  <c r="AL224" i="2" s="1"/>
  <c r="AM236" i="2"/>
  <c r="AL236" i="2" s="1"/>
  <c r="AM284" i="2"/>
  <c r="AL284" i="2" s="1"/>
  <c r="AM331" i="2"/>
  <c r="AL331" i="2" s="1"/>
  <c r="AM132" i="2"/>
  <c r="AL132" i="2" s="1"/>
  <c r="AM135" i="2"/>
  <c r="AL135" i="2" s="1"/>
  <c r="AM139" i="2"/>
  <c r="AL139" i="2" s="1"/>
  <c r="AM361" i="2"/>
  <c r="AL361" i="2" s="1"/>
  <c r="AM372" i="2"/>
  <c r="AL372" i="2" s="1"/>
  <c r="AM36" i="2"/>
  <c r="AL36" i="2" s="1"/>
  <c r="AM118" i="2"/>
  <c r="AL118" i="2" s="1"/>
  <c r="AM122" i="2"/>
  <c r="AL122" i="2" s="1"/>
  <c r="AM128" i="2"/>
  <c r="AL128" i="2" s="1"/>
  <c r="AM82" i="2"/>
  <c r="AL82" i="2" s="1"/>
  <c r="AM355" i="2"/>
  <c r="AL355" i="2" s="1"/>
  <c r="Z318" i="2"/>
  <c r="AC318" i="2" s="1"/>
  <c r="V318" i="2"/>
  <c r="S355" i="2"/>
  <c r="S128" i="2"/>
  <c r="S118" i="2"/>
  <c r="S376" i="2"/>
  <c r="S372" i="2"/>
  <c r="S367" i="2"/>
  <c r="S361" i="2"/>
  <c r="S357" i="2"/>
  <c r="S139" i="2"/>
  <c r="S135" i="2"/>
  <c r="S132" i="2"/>
  <c r="S331" i="2"/>
  <c r="S284" i="2"/>
  <c r="S274" i="2"/>
  <c r="S236" i="2"/>
  <c r="S224" i="2"/>
  <c r="S160" i="2"/>
  <c r="S156" i="2"/>
  <c r="S248" i="2"/>
  <c r="S244" i="2"/>
  <c r="S111" i="2"/>
  <c r="S57" i="2"/>
  <c r="S67" i="2"/>
  <c r="S25" i="2"/>
  <c r="S35" i="2"/>
  <c r="S309" i="2"/>
  <c r="S199" i="2"/>
  <c r="S184" i="2"/>
  <c r="S172" i="2"/>
  <c r="S96" i="2"/>
  <c r="S88" i="2"/>
  <c r="S51" i="2"/>
  <c r="S300" i="2"/>
  <c r="S351" i="2"/>
  <c r="S78" i="2"/>
  <c r="S73" i="2"/>
  <c r="S378" i="2"/>
  <c r="S365" i="2"/>
  <c r="S325" i="2"/>
  <c r="S151" i="2"/>
  <c r="S147" i="2"/>
  <c r="S143" i="2"/>
  <c r="S232" i="2"/>
  <c r="S228" i="2"/>
  <c r="S115" i="2"/>
  <c r="S109" i="2"/>
  <c r="S105" i="2"/>
  <c r="S65" i="2"/>
  <c r="S33" i="2"/>
  <c r="S27" i="2"/>
  <c r="S21" i="2"/>
  <c r="S15" i="2"/>
  <c r="S305" i="2"/>
  <c r="S194" i="2"/>
  <c r="S186" i="2"/>
  <c r="S178" i="2"/>
  <c r="S174" i="2"/>
  <c r="S285" i="2"/>
  <c r="S104" i="2"/>
  <c r="S94" i="2"/>
  <c r="S302" i="2"/>
  <c r="S207" i="2"/>
  <c r="S92" i="2"/>
  <c r="S316" i="2"/>
  <c r="S80" i="2"/>
  <c r="S130" i="2"/>
  <c r="S214" i="2"/>
  <c r="S257" i="2"/>
  <c r="S253" i="2"/>
  <c r="S42" i="2"/>
  <c r="S349" i="2"/>
  <c r="S341" i="2"/>
  <c r="S337" i="2"/>
  <c r="S276" i="2"/>
  <c r="S169" i="2"/>
  <c r="S165" i="2"/>
  <c r="S269" i="2"/>
  <c r="S102" i="2"/>
  <c r="S5" i="2"/>
  <c r="S49" i="2"/>
  <c r="S11" i="2"/>
  <c r="S205" i="2"/>
  <c r="S198" i="2"/>
  <c r="S3" i="2"/>
  <c r="S304" i="2"/>
  <c r="S290" i="2"/>
  <c r="S209" i="2"/>
  <c r="S322" i="2"/>
  <c r="S317" i="2"/>
  <c r="S38" i="2"/>
  <c r="S343" i="2"/>
  <c r="S163" i="2"/>
  <c r="S265" i="2"/>
  <c r="S55" i="2"/>
  <c r="S294" i="2"/>
  <c r="S203" i="2"/>
  <c r="S263" i="2"/>
  <c r="AK383" i="2"/>
  <c r="AM192" i="2"/>
  <c r="AL192" i="2" s="1"/>
  <c r="S79" i="2"/>
  <c r="S332" i="2"/>
  <c r="S213" i="2"/>
  <c r="S256" i="2"/>
  <c r="S252" i="2"/>
  <c r="S41" i="2"/>
  <c r="S348" i="2"/>
  <c r="S338" i="2"/>
  <c r="S277" i="2"/>
  <c r="S170" i="2"/>
  <c r="S164" i="2"/>
  <c r="S286" i="2"/>
  <c r="S301" i="2"/>
  <c r="S206" i="2"/>
  <c r="S93" i="2"/>
  <c r="S262" i="2"/>
  <c r="S323" i="2"/>
  <c r="S319" i="2"/>
  <c r="S370" i="2"/>
  <c r="S217" i="2"/>
  <c r="S346" i="2"/>
  <c r="S342" i="2"/>
  <c r="S168" i="2"/>
  <c r="S99" i="2"/>
  <c r="S87" i="2"/>
  <c r="S291" i="2"/>
  <c r="S97" i="2"/>
  <c r="S202" i="2"/>
  <c r="S72" i="2"/>
  <c r="S123" i="2"/>
  <c r="S119" i="2"/>
  <c r="S46" i="2"/>
  <c r="S379" i="2"/>
  <c r="S366" i="2"/>
  <c r="S362" i="2"/>
  <c r="S140" i="2"/>
  <c r="S136" i="2"/>
  <c r="S131" i="2"/>
  <c r="S328" i="2"/>
  <c r="S324" i="2"/>
  <c r="S142" i="2"/>
  <c r="S237" i="2"/>
  <c r="S231" i="2"/>
  <c r="S223" i="2"/>
  <c r="S157" i="2"/>
  <c r="S278" i="2"/>
  <c r="S243" i="2"/>
  <c r="S112" i="2"/>
  <c r="S108" i="2"/>
  <c r="S58" i="2"/>
  <c r="S68" i="2"/>
  <c r="S26" i="2"/>
  <c r="S22" i="2"/>
  <c r="S314" i="2"/>
  <c r="S308" i="2"/>
  <c r="S187" i="2"/>
  <c r="S181" i="2"/>
  <c r="S173" i="2"/>
  <c r="S299" i="2"/>
  <c r="S293" i="2"/>
  <c r="S6" i="2"/>
  <c r="S54" i="2"/>
  <c r="S352" i="2"/>
  <c r="S83" i="2"/>
  <c r="S74" i="2"/>
  <c r="S125" i="2"/>
  <c r="S375" i="2"/>
  <c r="S368" i="2"/>
  <c r="S356" i="2"/>
  <c r="S283" i="2"/>
  <c r="S273" i="2"/>
  <c r="S150" i="2"/>
  <c r="S144" i="2"/>
  <c r="S239" i="2"/>
  <c r="S229" i="2"/>
  <c r="S249" i="2"/>
  <c r="S114" i="2"/>
  <c r="S62" i="2"/>
  <c r="S64" i="2"/>
  <c r="S32" i="2"/>
  <c r="S20" i="2"/>
  <c r="S14" i="2"/>
  <c r="S306" i="2"/>
  <c r="S195" i="2"/>
  <c r="S191" i="2"/>
  <c r="S177" i="2"/>
  <c r="S272" i="2"/>
  <c r="S211" i="2"/>
  <c r="S89" i="2"/>
  <c r="S260" i="2"/>
  <c r="S381" i="2"/>
  <c r="S48" i="2"/>
  <c r="S200" i="2"/>
  <c r="S56" i="2"/>
  <c r="S295" i="2"/>
  <c r="S210" i="2"/>
  <c r="S95" i="2"/>
  <c r="S8" i="2"/>
  <c r="S85" i="2"/>
  <c r="S220" i="2"/>
  <c r="S81" i="2"/>
  <c r="S82" i="2"/>
  <c r="S122" i="2"/>
  <c r="S36" i="2"/>
  <c r="S215" i="2"/>
  <c r="S258" i="2"/>
  <c r="S254" i="2"/>
  <c r="S43" i="2"/>
  <c r="S37" i="2"/>
  <c r="S340" i="2"/>
  <c r="S334" i="2"/>
  <c r="S275" i="2"/>
  <c r="S166" i="2"/>
  <c r="S266" i="2"/>
  <c r="S280" i="2"/>
  <c r="S303" i="2"/>
  <c r="S208" i="2"/>
  <c r="S321" i="2"/>
  <c r="S315" i="2"/>
  <c r="S219" i="2"/>
  <c r="S39" i="2"/>
  <c r="S344" i="2"/>
  <c r="S336" i="2"/>
  <c r="S162" i="2"/>
  <c r="S50" i="2"/>
  <c r="S354" i="2"/>
  <c r="S129" i="2"/>
  <c r="S121" i="2"/>
  <c r="S117" i="2"/>
  <c r="S45" i="2"/>
  <c r="S373" i="2"/>
  <c r="S364" i="2"/>
  <c r="S360" i="2"/>
  <c r="S138" i="2"/>
  <c r="S134" i="2"/>
  <c r="S326" i="2"/>
  <c r="S148" i="2"/>
  <c r="S235" i="2"/>
  <c r="S225" i="2"/>
  <c r="S221" i="2"/>
  <c r="S159" i="2"/>
  <c r="S155" i="2"/>
  <c r="S245" i="2"/>
  <c r="S116" i="2"/>
  <c r="S110" i="2"/>
  <c r="S60" i="2"/>
  <c r="S70" i="2"/>
  <c r="S28" i="2"/>
  <c r="S24" i="2"/>
  <c r="S18" i="2"/>
  <c r="S312" i="2"/>
  <c r="S189" i="2"/>
  <c r="S183" i="2"/>
  <c r="S179" i="2"/>
  <c r="S264" i="2"/>
  <c r="S297" i="2"/>
  <c r="S76" i="2"/>
  <c r="S127" i="2"/>
  <c r="S377" i="2"/>
  <c r="S371" i="2"/>
  <c r="S358" i="2"/>
  <c r="S330" i="2"/>
  <c r="S281" i="2"/>
  <c r="S152" i="2"/>
  <c r="S146" i="2"/>
  <c r="S241" i="2"/>
  <c r="S233" i="2"/>
  <c r="S227" i="2"/>
  <c r="S247" i="2"/>
  <c r="S106" i="2"/>
  <c r="S66" i="2"/>
  <c r="S34" i="2"/>
  <c r="S29" i="2"/>
  <c r="S16" i="2"/>
  <c r="S310" i="2"/>
  <c r="S197" i="2"/>
  <c r="S193" i="2"/>
  <c r="S185" i="2"/>
  <c r="S175" i="2"/>
  <c r="S279" i="2"/>
  <c r="S268" i="2"/>
  <c r="S103" i="2"/>
  <c r="S91" i="2"/>
  <c r="S52" i="2"/>
  <c r="S12" i="2"/>
  <c r="S204" i="2"/>
  <c r="S101" i="2"/>
  <c r="S4" i="2"/>
  <c r="S10" i="2"/>
  <c r="S289" i="2"/>
  <c r="R384" i="2"/>
  <c r="R383" i="2"/>
  <c r="S192" i="2"/>
  <c r="S77" i="2"/>
  <c r="S71" i="2"/>
  <c r="S124" i="2"/>
  <c r="S120" i="2"/>
  <c r="S47" i="2"/>
  <c r="S44" i="2"/>
  <c r="S374" i="2"/>
  <c r="S369" i="2"/>
  <c r="S363" i="2"/>
  <c r="S359" i="2"/>
  <c r="S141" i="2"/>
  <c r="S137" i="2"/>
  <c r="S133" i="2"/>
  <c r="S327" i="2"/>
  <c r="S282" i="2"/>
  <c r="S238" i="2"/>
  <c r="S234" i="2"/>
  <c r="S222" i="2"/>
  <c r="S158" i="2"/>
  <c r="S250" i="2"/>
  <c r="S246" i="2"/>
  <c r="S242" i="2"/>
  <c r="S59" i="2"/>
  <c r="S69" i="2"/>
  <c r="S23" i="2"/>
  <c r="S19" i="2"/>
  <c r="S313" i="2"/>
  <c r="S307" i="2"/>
  <c r="S188" i="2"/>
  <c r="S182" i="2"/>
  <c r="S271" i="2"/>
  <c r="S100" i="2"/>
  <c r="S9" i="2"/>
  <c r="S353" i="2"/>
  <c r="S86" i="2"/>
  <c r="S75" i="2"/>
  <c r="S126" i="2"/>
  <c r="S329" i="2"/>
  <c r="S153" i="2"/>
  <c r="S149" i="2"/>
  <c r="S145" i="2"/>
  <c r="S240" i="2"/>
  <c r="S230" i="2"/>
  <c r="S226" i="2"/>
  <c r="S154" i="2"/>
  <c r="S113" i="2"/>
  <c r="S107" i="2"/>
  <c r="S61" i="2"/>
  <c r="S63" i="2"/>
  <c r="S30" i="2"/>
  <c r="S31" i="2"/>
  <c r="S17" i="2"/>
  <c r="S311" i="2"/>
  <c r="S196" i="2"/>
  <c r="S190" i="2"/>
  <c r="S180" i="2"/>
  <c r="S176" i="2"/>
  <c r="S287" i="2"/>
  <c r="S212" i="2"/>
  <c r="S261" i="2"/>
  <c r="S350" i="2"/>
  <c r="S84" i="2"/>
  <c r="S216" i="2"/>
  <c r="S259" i="2"/>
  <c r="S255" i="2"/>
  <c r="S251" i="2"/>
  <c r="S40" i="2"/>
  <c r="S345" i="2"/>
  <c r="S339" i="2"/>
  <c r="S335" i="2"/>
  <c r="S171" i="2"/>
  <c r="S167" i="2"/>
  <c r="S161" i="2"/>
  <c r="S267" i="2"/>
  <c r="S90" i="2"/>
  <c r="S53" i="2"/>
  <c r="S380" i="2"/>
  <c r="S13" i="2"/>
  <c r="S201" i="2"/>
  <c r="S296" i="2"/>
  <c r="S288" i="2"/>
  <c r="S320" i="2"/>
  <c r="S218" i="2"/>
  <c r="S347" i="2"/>
  <c r="S333" i="2"/>
  <c r="S270" i="2"/>
  <c r="S98" i="2"/>
  <c r="S298" i="2"/>
  <c r="S292" i="2"/>
  <c r="S7" i="2"/>
  <c r="Z263" i="2"/>
  <c r="AC263" i="2" s="1"/>
  <c r="V263" i="2"/>
  <c r="Z203" i="2"/>
  <c r="AC203" i="2" s="1"/>
  <c r="V203" i="2"/>
  <c r="Z294" i="2"/>
  <c r="AC294" i="2" s="1"/>
  <c r="V294" i="2"/>
  <c r="Z55" i="2"/>
  <c r="AC55" i="2" s="1"/>
  <c r="V55" i="2"/>
  <c r="Z265" i="2"/>
  <c r="AA265" i="2" s="1"/>
  <c r="V265" i="2"/>
  <c r="Z163" i="2"/>
  <c r="AA163" i="2" s="1"/>
  <c r="V163" i="2"/>
  <c r="Z343" i="2"/>
  <c r="V343" i="2"/>
  <c r="Z38" i="2"/>
  <c r="AA38" i="2" s="1"/>
  <c r="V38" i="2"/>
  <c r="Z317" i="2"/>
  <c r="AA317" i="2" s="1"/>
  <c r="V317" i="2"/>
  <c r="Z322" i="2"/>
  <c r="V322" i="2"/>
  <c r="Z209" i="2"/>
  <c r="AC209" i="2" s="1"/>
  <c r="V209" i="2"/>
  <c r="Z290" i="2"/>
  <c r="AC290" i="2" s="1"/>
  <c r="V290" i="2"/>
  <c r="Z304" i="2"/>
  <c r="AA304" i="2" s="1"/>
  <c r="V304" i="2"/>
  <c r="Z3" i="2"/>
  <c r="Y3" i="2" s="1"/>
  <c r="V3" i="2"/>
  <c r="Z198" i="2"/>
  <c r="V198" i="2"/>
  <c r="Z205" i="2"/>
  <c r="AC205" i="2" s="1"/>
  <c r="V205" i="2"/>
  <c r="Z11" i="2"/>
  <c r="AA11" i="2" s="1"/>
  <c r="V11" i="2"/>
  <c r="Z49" i="2"/>
  <c r="V49" i="2"/>
  <c r="Z5" i="2"/>
  <c r="AC5" i="2" s="1"/>
  <c r="V5" i="2"/>
  <c r="Z102" i="2"/>
  <c r="AC102" i="2" s="1"/>
  <c r="V102" i="2"/>
  <c r="Z269" i="2"/>
  <c r="AA269" i="2" s="1"/>
  <c r="V269" i="2"/>
  <c r="Z165" i="2"/>
  <c r="V165" i="2"/>
  <c r="Z169" i="2"/>
  <c r="AC169" i="2" s="1"/>
  <c r="V169" i="2"/>
  <c r="Z276" i="2"/>
  <c r="AA276" i="2" s="1"/>
  <c r="V276" i="2"/>
  <c r="Z337" i="2"/>
  <c r="AA337" i="2" s="1"/>
  <c r="V337" i="2"/>
  <c r="Z341" i="2"/>
  <c r="AA341" i="2" s="1"/>
  <c r="V341" i="2"/>
  <c r="Z349" i="2"/>
  <c r="AC349" i="2" s="1"/>
  <c r="V349" i="2"/>
  <c r="Z42" i="2"/>
  <c r="AC42" i="2" s="1"/>
  <c r="V42" i="2"/>
  <c r="Z253" i="2"/>
  <c r="V253" i="2"/>
  <c r="Z257" i="2"/>
  <c r="Y257" i="2" s="1"/>
  <c r="V257" i="2"/>
  <c r="Z214" i="2"/>
  <c r="AC214" i="2" s="1"/>
  <c r="V214" i="2"/>
  <c r="Z130" i="2"/>
  <c r="V130" i="2"/>
  <c r="Z80" i="2"/>
  <c r="AC80" i="2" s="1"/>
  <c r="V80" i="2"/>
  <c r="Z316" i="2"/>
  <c r="Y316" i="2" s="1"/>
  <c r="V316" i="2"/>
  <c r="Z92" i="2"/>
  <c r="V92" i="2"/>
  <c r="Z207" i="2"/>
  <c r="AA207" i="2" s="1"/>
  <c r="V207" i="2"/>
  <c r="Z302" i="2"/>
  <c r="AC302" i="2" s="1"/>
  <c r="V302" i="2"/>
  <c r="Z94" i="2"/>
  <c r="V94" i="2"/>
  <c r="Z104" i="2"/>
  <c r="Y104" i="2" s="1"/>
  <c r="V104" i="2"/>
  <c r="Z285" i="2"/>
  <c r="AA285" i="2" s="1"/>
  <c r="V285" i="2"/>
  <c r="Z174" i="2"/>
  <c r="V174" i="2"/>
  <c r="Z178" i="2"/>
  <c r="AC178" i="2" s="1"/>
  <c r="V178" i="2"/>
  <c r="Z186" i="2"/>
  <c r="AC186" i="2" s="1"/>
  <c r="V186" i="2"/>
  <c r="Z194" i="2"/>
  <c r="AC194" i="2" s="1"/>
  <c r="V194" i="2"/>
  <c r="Z305" i="2"/>
  <c r="Y305" i="2" s="1"/>
  <c r="V305" i="2"/>
  <c r="Z15" i="2"/>
  <c r="Y15" i="2" s="1"/>
  <c r="V15" i="2"/>
  <c r="Z21" i="2"/>
  <c r="AC21" i="2" s="1"/>
  <c r="V21" i="2"/>
  <c r="Z27" i="2"/>
  <c r="AA27" i="2" s="1"/>
  <c r="V27" i="2"/>
  <c r="Z33" i="2"/>
  <c r="V33" i="2"/>
  <c r="Z65" i="2"/>
  <c r="AC65" i="2" s="1"/>
  <c r="V65" i="2"/>
  <c r="Z105" i="2"/>
  <c r="Y105" i="2" s="1"/>
  <c r="V105" i="2"/>
  <c r="Z109" i="2"/>
  <c r="V109" i="2"/>
  <c r="Z115" i="2"/>
  <c r="AC115" i="2" s="1"/>
  <c r="V115" i="2"/>
  <c r="Z228" i="2"/>
  <c r="AA228" i="2" s="1"/>
  <c r="V228" i="2"/>
  <c r="Z232" i="2"/>
  <c r="V232" i="2"/>
  <c r="Z143" i="2"/>
  <c r="Y143" i="2" s="1"/>
  <c r="V143" i="2"/>
  <c r="Z147" i="2"/>
  <c r="V147" i="2"/>
  <c r="Z151" i="2"/>
  <c r="AA151" i="2" s="1"/>
  <c r="V151" i="2"/>
  <c r="Z325" i="2"/>
  <c r="V325" i="2"/>
  <c r="Z365" i="2"/>
  <c r="AC365" i="2" s="1"/>
  <c r="V365" i="2"/>
  <c r="Z378" i="2"/>
  <c r="V378" i="2"/>
  <c r="Z73" i="2"/>
  <c r="V73" i="2"/>
  <c r="Z78" i="2"/>
  <c r="V78" i="2"/>
  <c r="Z351" i="2"/>
  <c r="Y351" i="2" s="1"/>
  <c r="V351" i="2"/>
  <c r="Z300" i="2"/>
  <c r="V300" i="2"/>
  <c r="Z51" i="2"/>
  <c r="AA51" i="2" s="1"/>
  <c r="V51" i="2"/>
  <c r="Z88" i="2"/>
  <c r="AC88" i="2" s="1"/>
  <c r="V88" i="2"/>
  <c r="Z96" i="2"/>
  <c r="V96" i="2"/>
  <c r="Z172" i="2"/>
  <c r="V172" i="2"/>
  <c r="Z184" i="2"/>
  <c r="AA184" i="2" s="1"/>
  <c r="V184" i="2"/>
  <c r="Z199" i="2"/>
  <c r="Y199" i="2" s="1"/>
  <c r="V199" i="2"/>
  <c r="Z309" i="2"/>
  <c r="Y309" i="2" s="1"/>
  <c r="V309" i="2"/>
  <c r="Z35" i="2"/>
  <c r="V35" i="2"/>
  <c r="Z25" i="2"/>
  <c r="AA25" i="2" s="1"/>
  <c r="V25" i="2"/>
  <c r="Z67" i="2"/>
  <c r="AA67" i="2" s="1"/>
  <c r="V67" i="2"/>
  <c r="Z57" i="2"/>
  <c r="AC57" i="2" s="1"/>
  <c r="V57" i="2"/>
  <c r="Z111" i="2"/>
  <c r="AA111" i="2" s="1"/>
  <c r="V111" i="2"/>
  <c r="Z244" i="2"/>
  <c r="AC244" i="2" s="1"/>
  <c r="V244" i="2"/>
  <c r="Z248" i="2"/>
  <c r="AC248" i="2" s="1"/>
  <c r="V248" i="2"/>
  <c r="Z156" i="2"/>
  <c r="V156" i="2"/>
  <c r="Z160" i="2"/>
  <c r="Y160" i="2" s="1"/>
  <c r="V160" i="2"/>
  <c r="Z224" i="2"/>
  <c r="AA224" i="2" s="1"/>
  <c r="V224" i="2"/>
  <c r="Z236" i="2"/>
  <c r="V236" i="2"/>
  <c r="Z274" i="2"/>
  <c r="AC274" i="2" s="1"/>
  <c r="V274" i="2"/>
  <c r="Z284" i="2"/>
  <c r="V284" i="2"/>
  <c r="Z331" i="2"/>
  <c r="AA331" i="2" s="1"/>
  <c r="V331" i="2"/>
  <c r="Z132" i="2"/>
  <c r="AC132" i="2" s="1"/>
  <c r="V132" i="2"/>
  <c r="Z135" i="2"/>
  <c r="AA135" i="2" s="1"/>
  <c r="V135" i="2"/>
  <c r="Z139" i="2"/>
  <c r="V139" i="2"/>
  <c r="Z357" i="2"/>
  <c r="Y357" i="2" s="1"/>
  <c r="V357" i="2"/>
  <c r="Z361" i="2"/>
  <c r="V361" i="2"/>
  <c r="Z367" i="2"/>
  <c r="V367" i="2"/>
  <c r="Z372" i="2"/>
  <c r="V372" i="2"/>
  <c r="Z376" i="2"/>
  <c r="AA376" i="2" s="1"/>
  <c r="V376" i="2"/>
  <c r="Z118" i="2"/>
  <c r="V118" i="2"/>
  <c r="Z128" i="2"/>
  <c r="AC128" i="2" s="1"/>
  <c r="V128" i="2"/>
  <c r="Z355" i="2"/>
  <c r="V355" i="2"/>
  <c r="Z7" i="2"/>
  <c r="V7" i="2"/>
  <c r="Z292" i="2"/>
  <c r="V292" i="2"/>
  <c r="Z298" i="2"/>
  <c r="AA298" i="2" s="1"/>
  <c r="V298" i="2"/>
  <c r="Z98" i="2"/>
  <c r="V98" i="2"/>
  <c r="Z270" i="2"/>
  <c r="AC270" i="2" s="1"/>
  <c r="V270" i="2"/>
  <c r="Z333" i="2"/>
  <c r="AA333" i="2" s="1"/>
  <c r="V333" i="2"/>
  <c r="Z347" i="2"/>
  <c r="AC347" i="2" s="1"/>
  <c r="V347" i="2"/>
  <c r="Z218" i="2"/>
  <c r="V218" i="2"/>
  <c r="Z320" i="2"/>
  <c r="AA320" i="2" s="1"/>
  <c r="V320" i="2"/>
  <c r="Z288" i="2"/>
  <c r="V288" i="2"/>
  <c r="Z296" i="2"/>
  <c r="AA296" i="2" s="1"/>
  <c r="V296" i="2"/>
  <c r="Z201" i="2"/>
  <c r="Y201" i="2" s="1"/>
  <c r="V201" i="2"/>
  <c r="Z13" i="2"/>
  <c r="AA13" i="2" s="1"/>
  <c r="V13" i="2"/>
  <c r="Z380" i="2"/>
  <c r="V380" i="2"/>
  <c r="Z53" i="2"/>
  <c r="Y53" i="2" s="1"/>
  <c r="V53" i="2"/>
  <c r="Z90" i="2"/>
  <c r="V90" i="2"/>
  <c r="Z267" i="2"/>
  <c r="V267" i="2"/>
  <c r="Z161" i="2"/>
  <c r="V161" i="2"/>
  <c r="Z167" i="2"/>
  <c r="AC167" i="2" s="1"/>
  <c r="V167" i="2"/>
  <c r="Z171" i="2"/>
  <c r="AC171" i="2" s="1"/>
  <c r="V171" i="2"/>
  <c r="Z335" i="2"/>
  <c r="AC335" i="2" s="1"/>
  <c r="V335" i="2"/>
  <c r="Z339" i="2"/>
  <c r="V339" i="2"/>
  <c r="Z345" i="2"/>
  <c r="V345" i="2"/>
  <c r="Z40" i="2"/>
  <c r="Y40" i="2" s="1"/>
  <c r="V40" i="2"/>
  <c r="Z251" i="2"/>
  <c r="AA251" i="2" s="1"/>
  <c r="V251" i="2"/>
  <c r="Z255" i="2"/>
  <c r="V255" i="2"/>
  <c r="Z259" i="2"/>
  <c r="V259" i="2"/>
  <c r="Z216" i="2"/>
  <c r="AA216" i="2" s="1"/>
  <c r="V216" i="2"/>
  <c r="Z84" i="2"/>
  <c r="V84" i="2"/>
  <c r="Z350" i="2"/>
  <c r="V350" i="2"/>
  <c r="Z261" i="2"/>
  <c r="Y261" i="2" s="1"/>
  <c r="V261" i="2"/>
  <c r="Z212" i="2"/>
  <c r="AC212" i="2" s="1"/>
  <c r="V212" i="2"/>
  <c r="Z287" i="2"/>
  <c r="V287" i="2"/>
  <c r="Z176" i="2"/>
  <c r="V176" i="2"/>
  <c r="Z180" i="2"/>
  <c r="Y180" i="2" s="1"/>
  <c r="V180" i="2"/>
  <c r="Z190" i="2"/>
  <c r="V190" i="2"/>
  <c r="Z196" i="2"/>
  <c r="AA196" i="2" s="1"/>
  <c r="V196" i="2"/>
  <c r="Z311" i="2"/>
  <c r="V311" i="2"/>
  <c r="Z17" i="2"/>
  <c r="V17" i="2"/>
  <c r="Z31" i="2"/>
  <c r="V31" i="2"/>
  <c r="Z30" i="2"/>
  <c r="AA30" i="2" s="1"/>
  <c r="V30" i="2"/>
  <c r="Z63" i="2"/>
  <c r="V63" i="2"/>
  <c r="Z61" i="2"/>
  <c r="AA61" i="2" s="1"/>
  <c r="V61" i="2"/>
  <c r="Z107" i="2"/>
  <c r="V107" i="2"/>
  <c r="Z113" i="2"/>
  <c r="AC113" i="2" s="1"/>
  <c r="V113" i="2"/>
  <c r="Z154" i="2"/>
  <c r="V154" i="2"/>
  <c r="Z226" i="2"/>
  <c r="AC226" i="2" s="1"/>
  <c r="V226" i="2"/>
  <c r="Z230" i="2"/>
  <c r="V230" i="2"/>
  <c r="Z240" i="2"/>
  <c r="V240" i="2"/>
  <c r="Z145" i="2"/>
  <c r="AC145" i="2" s="1"/>
  <c r="V145" i="2"/>
  <c r="Z149" i="2"/>
  <c r="AA149" i="2" s="1"/>
  <c r="V149" i="2"/>
  <c r="Z153" i="2"/>
  <c r="V153" i="2"/>
  <c r="Z329" i="2"/>
  <c r="AC329" i="2" s="1"/>
  <c r="V329" i="2"/>
  <c r="Z126" i="2"/>
  <c r="V126" i="2"/>
  <c r="Z75" i="2"/>
  <c r="AA75" i="2" s="1"/>
  <c r="V75" i="2"/>
  <c r="Z86" i="2"/>
  <c r="V86" i="2"/>
  <c r="Z353" i="2"/>
  <c r="V353" i="2"/>
  <c r="Z9" i="2"/>
  <c r="V9" i="2"/>
  <c r="Z100" i="2"/>
  <c r="AC100" i="2" s="1"/>
  <c r="V100" i="2"/>
  <c r="Z271" i="2"/>
  <c r="Y271" i="2" s="1"/>
  <c r="V271" i="2"/>
  <c r="Z182" i="2"/>
  <c r="V182" i="2"/>
  <c r="Z188" i="2"/>
  <c r="AA188" i="2" s="1"/>
  <c r="V188" i="2"/>
  <c r="Z307" i="2"/>
  <c r="V307" i="2"/>
  <c r="Z313" i="2"/>
  <c r="V313" i="2"/>
  <c r="Z19" i="2"/>
  <c r="V19" i="2"/>
  <c r="Z23" i="2"/>
  <c r="AA23" i="2" s="1"/>
  <c r="V23" i="2"/>
  <c r="Z69" i="2"/>
  <c r="V69" i="2"/>
  <c r="Z59" i="2"/>
  <c r="Y59" i="2" s="1"/>
  <c r="V59" i="2"/>
  <c r="Z242" i="2"/>
  <c r="Y242" i="2" s="1"/>
  <c r="V242" i="2"/>
  <c r="Z246" i="2"/>
  <c r="V246" i="2"/>
  <c r="Z250" i="2"/>
  <c r="V250" i="2"/>
  <c r="Z158" i="2"/>
  <c r="V158" i="2"/>
  <c r="Z222" i="2"/>
  <c r="AA222" i="2" s="1"/>
  <c r="V222" i="2"/>
  <c r="Z234" i="2"/>
  <c r="AA234" i="2" s="1"/>
  <c r="V234" i="2"/>
  <c r="Z238" i="2"/>
  <c r="AC238" i="2" s="1"/>
  <c r="V238" i="2"/>
  <c r="Z282" i="2"/>
  <c r="V282" i="2"/>
  <c r="Z327" i="2"/>
  <c r="AA327" i="2" s="1"/>
  <c r="V327" i="2"/>
  <c r="Z133" i="2"/>
  <c r="V133" i="2"/>
  <c r="Z137" i="2"/>
  <c r="AC137" i="2" s="1"/>
  <c r="V137" i="2"/>
  <c r="Z141" i="2"/>
  <c r="AC141" i="2" s="1"/>
  <c r="V141" i="2"/>
  <c r="Z359" i="2"/>
  <c r="AA359" i="2" s="1"/>
  <c r="V359" i="2"/>
  <c r="Z363" i="2"/>
  <c r="V363" i="2"/>
  <c r="Z369" i="2"/>
  <c r="V369" i="2"/>
  <c r="Z374" i="2"/>
  <c r="V374" i="2"/>
  <c r="Z44" i="2"/>
  <c r="V44" i="2"/>
  <c r="Z47" i="2"/>
  <c r="AA47" i="2" s="1"/>
  <c r="V47" i="2"/>
  <c r="Z120" i="2"/>
  <c r="Y120" i="2" s="1"/>
  <c r="V120" i="2"/>
  <c r="Z124" i="2"/>
  <c r="V124" i="2"/>
  <c r="Z71" i="2"/>
  <c r="AA71" i="2" s="1"/>
  <c r="V71" i="2"/>
  <c r="Z77" i="2"/>
  <c r="V77" i="2"/>
  <c r="U383" i="2"/>
  <c r="V192" i="2"/>
  <c r="Z289" i="2"/>
  <c r="AC289" i="2" s="1"/>
  <c r="V289" i="2"/>
  <c r="Z10" i="2"/>
  <c r="AA10" i="2" s="1"/>
  <c r="V10" i="2"/>
  <c r="Z4" i="2"/>
  <c r="V4" i="2"/>
  <c r="Z101" i="2"/>
  <c r="V101" i="2"/>
  <c r="Z204" i="2"/>
  <c r="V204" i="2"/>
  <c r="Z12" i="2"/>
  <c r="AC12" i="2" s="1"/>
  <c r="V12" i="2"/>
  <c r="Z52" i="2"/>
  <c r="Y52" i="2" s="1"/>
  <c r="V52" i="2"/>
  <c r="Z91" i="2"/>
  <c r="V91" i="2"/>
  <c r="Z103" i="2"/>
  <c r="V103" i="2"/>
  <c r="Z268" i="2"/>
  <c r="AA268" i="2" s="1"/>
  <c r="V268" i="2"/>
  <c r="Z279" i="2"/>
  <c r="V279" i="2"/>
  <c r="Z175" i="2"/>
  <c r="AA175" i="2" s="1"/>
  <c r="V175" i="2"/>
  <c r="Z185" i="2"/>
  <c r="V185" i="2"/>
  <c r="Z193" i="2"/>
  <c r="AC193" i="2" s="1"/>
  <c r="V193" i="2"/>
  <c r="Z197" i="2"/>
  <c r="AC197" i="2" s="1"/>
  <c r="V197" i="2"/>
  <c r="Z310" i="2"/>
  <c r="V310" i="2"/>
  <c r="Z16" i="2"/>
  <c r="V16" i="2"/>
  <c r="Z29" i="2"/>
  <c r="V29" i="2"/>
  <c r="Z34" i="2"/>
  <c r="V34" i="2"/>
  <c r="Z66" i="2"/>
  <c r="AA66" i="2" s="1"/>
  <c r="V66" i="2"/>
  <c r="Z106" i="2"/>
  <c r="AC106" i="2" s="1"/>
  <c r="V106" i="2"/>
  <c r="Z247" i="2"/>
  <c r="V247" i="2"/>
  <c r="Z227" i="2"/>
  <c r="V227" i="2"/>
  <c r="Z233" i="2"/>
  <c r="AC233" i="2" s="1"/>
  <c r="V233" i="2"/>
  <c r="Z241" i="2"/>
  <c r="V241" i="2"/>
  <c r="Z146" i="2"/>
  <c r="V146" i="2"/>
  <c r="Z152" i="2"/>
  <c r="AC152" i="2" s="1"/>
  <c r="V152" i="2"/>
  <c r="Z281" i="2"/>
  <c r="V281" i="2"/>
  <c r="Z330" i="2"/>
  <c r="V330" i="2"/>
  <c r="Z358" i="2"/>
  <c r="AA358" i="2" s="1"/>
  <c r="V358" i="2"/>
  <c r="Z371" i="2"/>
  <c r="V371" i="2"/>
  <c r="Z377" i="2"/>
  <c r="V377" i="2"/>
  <c r="Z127" i="2"/>
  <c r="AC127" i="2" s="1"/>
  <c r="V127" i="2"/>
  <c r="Z76" i="2"/>
  <c r="AA76" i="2" s="1"/>
  <c r="V76" i="2"/>
  <c r="Z297" i="2"/>
  <c r="V297" i="2"/>
  <c r="Z264" i="2"/>
  <c r="AA264" i="2" s="1"/>
  <c r="V264" i="2"/>
  <c r="Z179" i="2"/>
  <c r="AA179" i="2" s="1"/>
  <c r="V179" i="2"/>
  <c r="Z183" i="2"/>
  <c r="AC183" i="2" s="1"/>
  <c r="V183" i="2"/>
  <c r="Z189" i="2"/>
  <c r="V189" i="2"/>
  <c r="Z312" i="2"/>
  <c r="V312" i="2"/>
  <c r="Z18" i="2"/>
  <c r="V18" i="2"/>
  <c r="Z24" i="2"/>
  <c r="AA24" i="2" s="1"/>
  <c r="V24" i="2"/>
  <c r="Z28" i="2"/>
  <c r="AC28" i="2" s="1"/>
  <c r="V28" i="2"/>
  <c r="Z70" i="2"/>
  <c r="AC70" i="2" s="1"/>
  <c r="V70" i="2"/>
  <c r="Z60" i="2"/>
  <c r="V60" i="2"/>
  <c r="Z110" i="2"/>
  <c r="V110" i="2"/>
  <c r="Z116" i="2"/>
  <c r="V116" i="2"/>
  <c r="Z245" i="2"/>
  <c r="V245" i="2"/>
  <c r="Z155" i="2"/>
  <c r="V155" i="2"/>
  <c r="Z159" i="2"/>
  <c r="AC159" i="2" s="1"/>
  <c r="V159" i="2"/>
  <c r="Z221" i="2"/>
  <c r="V221" i="2"/>
  <c r="Z225" i="2"/>
  <c r="V225" i="2"/>
  <c r="Z235" i="2"/>
  <c r="AC235" i="2" s="1"/>
  <c r="V235" i="2"/>
  <c r="Z148" i="2"/>
  <c r="V148" i="2"/>
  <c r="Z326" i="2"/>
  <c r="V326" i="2"/>
  <c r="Z134" i="2"/>
  <c r="V134" i="2"/>
  <c r="Z138" i="2"/>
  <c r="V138" i="2"/>
  <c r="Z360" i="2"/>
  <c r="AA360" i="2" s="1"/>
  <c r="V360" i="2"/>
  <c r="Z364" i="2"/>
  <c r="Y364" i="2" s="1"/>
  <c r="V364" i="2"/>
  <c r="Z373" i="2"/>
  <c r="AC373" i="2" s="1"/>
  <c r="V373" i="2"/>
  <c r="Z45" i="2"/>
  <c r="V45" i="2"/>
  <c r="Z117" i="2"/>
  <c r="V117" i="2"/>
  <c r="Z121" i="2"/>
  <c r="V121" i="2"/>
  <c r="Z129" i="2"/>
  <c r="V129" i="2"/>
  <c r="Z354" i="2"/>
  <c r="V354" i="2"/>
  <c r="Z50" i="2"/>
  <c r="AC50" i="2" s="1"/>
  <c r="V50" i="2"/>
  <c r="Z162" i="2"/>
  <c r="AC162" i="2" s="1"/>
  <c r="V162" i="2"/>
  <c r="Z336" i="2"/>
  <c r="AC336" i="2" s="1"/>
  <c r="V336" i="2"/>
  <c r="Z344" i="2"/>
  <c r="Y344" i="2" s="1"/>
  <c r="V344" i="2"/>
  <c r="Z39" i="2"/>
  <c r="AA39" i="2" s="1"/>
  <c r="V39" i="2"/>
  <c r="Z219" i="2"/>
  <c r="AC219" i="2" s="1"/>
  <c r="V219" i="2"/>
  <c r="V315" i="2"/>
  <c r="Z315" i="2"/>
  <c r="Y315" i="2" s="1"/>
  <c r="Z321" i="2"/>
  <c r="AC321" i="2" s="1"/>
  <c r="V321" i="2"/>
  <c r="Z208" i="2"/>
  <c r="Y208" i="2" s="1"/>
  <c r="V208" i="2"/>
  <c r="Z303" i="2"/>
  <c r="AC303" i="2" s="1"/>
  <c r="V303" i="2"/>
  <c r="Z280" i="2"/>
  <c r="V280" i="2"/>
  <c r="Z266" i="2"/>
  <c r="AC266" i="2" s="1"/>
  <c r="V266" i="2"/>
  <c r="Z166" i="2"/>
  <c r="AC166" i="2" s="1"/>
  <c r="V166" i="2"/>
  <c r="Z275" i="2"/>
  <c r="V275" i="2"/>
  <c r="Z334" i="2"/>
  <c r="Y334" i="2" s="1"/>
  <c r="V334" i="2"/>
  <c r="Z340" i="2"/>
  <c r="V340" i="2"/>
  <c r="Z37" i="2"/>
  <c r="AC37" i="2" s="1"/>
  <c r="V37" i="2"/>
  <c r="Z43" i="2"/>
  <c r="AA43" i="2" s="1"/>
  <c r="V43" i="2"/>
  <c r="Z254" i="2"/>
  <c r="Y254" i="2" s="1"/>
  <c r="V254" i="2"/>
  <c r="Z258" i="2"/>
  <c r="V258" i="2"/>
  <c r="Z215" i="2"/>
  <c r="V215" i="2"/>
  <c r="Z36" i="2"/>
  <c r="AC36" i="2" s="1"/>
  <c r="V36" i="2"/>
  <c r="Z122" i="2"/>
  <c r="V122" i="2"/>
  <c r="Z82" i="2"/>
  <c r="AA82" i="2" s="1"/>
  <c r="V82" i="2"/>
  <c r="Z81" i="2"/>
  <c r="V81" i="2"/>
  <c r="V220" i="2"/>
  <c r="Z220" i="2"/>
  <c r="AA220" i="2" s="1"/>
  <c r="Z85" i="2"/>
  <c r="AC85" i="2" s="1"/>
  <c r="V85" i="2"/>
  <c r="Z8" i="2"/>
  <c r="V8" i="2"/>
  <c r="Z95" i="2"/>
  <c r="Y95" i="2" s="1"/>
  <c r="V95" i="2"/>
  <c r="Z210" i="2"/>
  <c r="V210" i="2"/>
  <c r="Z295" i="2"/>
  <c r="V295" i="2"/>
  <c r="Z56" i="2"/>
  <c r="AC56" i="2" s="1"/>
  <c r="V56" i="2"/>
  <c r="Z200" i="2"/>
  <c r="Y200" i="2" s="1"/>
  <c r="V200" i="2"/>
  <c r="Z48" i="2"/>
  <c r="AC48" i="2" s="1"/>
  <c r="V48" i="2"/>
  <c r="Z381" i="2"/>
  <c r="V381" i="2"/>
  <c r="Z260" i="2"/>
  <c r="V260" i="2"/>
  <c r="Z89" i="2"/>
  <c r="V89" i="2"/>
  <c r="Z211" i="2"/>
  <c r="V211" i="2"/>
  <c r="Z272" i="2"/>
  <c r="AC272" i="2" s="1"/>
  <c r="V272" i="2"/>
  <c r="Z177" i="2"/>
  <c r="AC177" i="2" s="1"/>
  <c r="V177" i="2"/>
  <c r="Z191" i="2"/>
  <c r="AA191" i="2" s="1"/>
  <c r="V191" i="2"/>
  <c r="Z195" i="2"/>
  <c r="V195" i="2"/>
  <c r="Z306" i="2"/>
  <c r="Y306" i="2" s="1"/>
  <c r="V306" i="2"/>
  <c r="Z14" i="2"/>
  <c r="AA14" i="2" s="1"/>
  <c r="V14" i="2"/>
  <c r="Z20" i="2"/>
  <c r="V20" i="2"/>
  <c r="Z32" i="2"/>
  <c r="V32" i="2"/>
  <c r="Z64" i="2"/>
  <c r="AC64" i="2" s="1"/>
  <c r="V64" i="2"/>
  <c r="Z62" i="2"/>
  <c r="AC62" i="2" s="1"/>
  <c r="V62" i="2"/>
  <c r="Z114" i="2"/>
  <c r="V114" i="2"/>
  <c r="Z249" i="2"/>
  <c r="AA249" i="2" s="1"/>
  <c r="V249" i="2"/>
  <c r="Z229" i="2"/>
  <c r="V229" i="2"/>
  <c r="Z239" i="2"/>
  <c r="AA239" i="2" s="1"/>
  <c r="V239" i="2"/>
  <c r="Z144" i="2"/>
  <c r="AA144" i="2" s="1"/>
  <c r="V144" i="2"/>
  <c r="Z150" i="2"/>
  <c r="Y150" i="2" s="1"/>
  <c r="V150" i="2"/>
  <c r="Z273" i="2"/>
  <c r="V273" i="2"/>
  <c r="Z283" i="2"/>
  <c r="AA283" i="2" s="1"/>
  <c r="V283" i="2"/>
  <c r="Z356" i="2"/>
  <c r="AC356" i="2" s="1"/>
  <c r="V356" i="2"/>
  <c r="Z368" i="2"/>
  <c r="AA368" i="2" s="1"/>
  <c r="AD368" i="2" s="1"/>
  <c r="V368" i="2"/>
  <c r="Z375" i="2"/>
  <c r="AC375" i="2" s="1"/>
  <c r="V375" i="2"/>
  <c r="Z125" i="2"/>
  <c r="V125" i="2"/>
  <c r="Z74" i="2"/>
  <c r="V74" i="2"/>
  <c r="V83" i="2"/>
  <c r="Z83" i="2"/>
  <c r="Z352" i="2"/>
  <c r="AC352" i="2" s="1"/>
  <c r="V352" i="2"/>
  <c r="Z54" i="2"/>
  <c r="AC54" i="2" s="1"/>
  <c r="V54" i="2"/>
  <c r="Z6" i="2"/>
  <c r="AC6" i="2" s="1"/>
  <c r="V6" i="2"/>
  <c r="Z293" i="2"/>
  <c r="V293" i="2"/>
  <c r="Z299" i="2"/>
  <c r="AC299" i="2" s="1"/>
  <c r="V299" i="2"/>
  <c r="Z173" i="2"/>
  <c r="V173" i="2"/>
  <c r="Z181" i="2"/>
  <c r="V181" i="2"/>
  <c r="Z187" i="2"/>
  <c r="V187" i="2"/>
  <c r="Z308" i="2"/>
  <c r="V308" i="2"/>
  <c r="Z314" i="2"/>
  <c r="V314" i="2"/>
  <c r="Z22" i="2"/>
  <c r="AC22" i="2" s="1"/>
  <c r="V22" i="2"/>
  <c r="Z26" i="2"/>
  <c r="V26" i="2"/>
  <c r="Z68" i="2"/>
  <c r="AA68" i="2" s="1"/>
  <c r="V68" i="2"/>
  <c r="Z58" i="2"/>
  <c r="AC58" i="2" s="1"/>
  <c r="V58" i="2"/>
  <c r="Z108" i="2"/>
  <c r="AC108" i="2" s="1"/>
  <c r="V108" i="2"/>
  <c r="Z112" i="2"/>
  <c r="AA112" i="2" s="1"/>
  <c r="V112" i="2"/>
  <c r="Z243" i="2"/>
  <c r="AC243" i="2" s="1"/>
  <c r="V243" i="2"/>
  <c r="Z278" i="2"/>
  <c r="AA278" i="2" s="1"/>
  <c r="V278" i="2"/>
  <c r="Z157" i="2"/>
  <c r="V157" i="2"/>
  <c r="Z223" i="2"/>
  <c r="V223" i="2"/>
  <c r="Z231" i="2"/>
  <c r="AA231" i="2" s="1"/>
  <c r="V231" i="2"/>
  <c r="Z237" i="2"/>
  <c r="V237" i="2"/>
  <c r="Z142" i="2"/>
  <c r="V142" i="2"/>
  <c r="Z324" i="2"/>
  <c r="AC324" i="2" s="1"/>
  <c r="V324" i="2"/>
  <c r="Z328" i="2"/>
  <c r="V328" i="2"/>
  <c r="V131" i="2"/>
  <c r="Z131" i="2"/>
  <c r="Y131" i="2" s="1"/>
  <c r="Z136" i="2"/>
  <c r="AC136" i="2" s="1"/>
  <c r="V136" i="2"/>
  <c r="Z140" i="2"/>
  <c r="V140" i="2"/>
  <c r="Z362" i="2"/>
  <c r="Y362" i="2" s="1"/>
  <c r="V362" i="2"/>
  <c r="Z366" i="2"/>
  <c r="V366" i="2"/>
  <c r="Z379" i="2"/>
  <c r="V379" i="2"/>
  <c r="Z46" i="2"/>
  <c r="V46" i="2"/>
  <c r="Z119" i="2"/>
  <c r="Y119" i="2" s="1"/>
  <c r="V119" i="2"/>
  <c r="Z123" i="2"/>
  <c r="Y123" i="2" s="1"/>
  <c r="V123" i="2"/>
  <c r="Z72" i="2"/>
  <c r="V72" i="2"/>
  <c r="Z202" i="2"/>
  <c r="AA202" i="2" s="1"/>
  <c r="V202" i="2"/>
  <c r="Z97" i="2"/>
  <c r="V97" i="2"/>
  <c r="Z291" i="2"/>
  <c r="AC291" i="2" s="1"/>
  <c r="V291" i="2"/>
  <c r="Z87" i="2"/>
  <c r="Y87" i="2" s="1"/>
  <c r="V87" i="2"/>
  <c r="Z99" i="2"/>
  <c r="V99" i="2"/>
  <c r="Z168" i="2"/>
  <c r="V168" i="2"/>
  <c r="Z342" i="2"/>
  <c r="AC342" i="2" s="1"/>
  <c r="V342" i="2"/>
  <c r="Z346" i="2"/>
  <c r="Y346" i="2" s="1"/>
  <c r="V346" i="2"/>
  <c r="Z217" i="2"/>
  <c r="V217" i="2"/>
  <c r="Z370" i="2"/>
  <c r="AA370" i="2" s="1"/>
  <c r="V370" i="2"/>
  <c r="Z319" i="2"/>
  <c r="AC319" i="2" s="1"/>
  <c r="V319" i="2"/>
  <c r="Z323" i="2"/>
  <c r="V323" i="2"/>
  <c r="Z262" i="2"/>
  <c r="AA262" i="2" s="1"/>
  <c r="V262" i="2"/>
  <c r="Z93" i="2"/>
  <c r="Y93" i="2" s="1"/>
  <c r="V93" i="2"/>
  <c r="Z206" i="2"/>
  <c r="AC206" i="2" s="1"/>
  <c r="V206" i="2"/>
  <c r="Z301" i="2"/>
  <c r="Y301" i="2" s="1"/>
  <c r="V301" i="2"/>
  <c r="Z286" i="2"/>
  <c r="V286" i="2"/>
  <c r="Z164" i="2"/>
  <c r="AA164" i="2" s="1"/>
  <c r="V164" i="2"/>
  <c r="Z170" i="2"/>
  <c r="V170" i="2"/>
  <c r="Z277" i="2"/>
  <c r="AA277" i="2" s="1"/>
  <c r="V277" i="2"/>
  <c r="Z338" i="2"/>
  <c r="V338" i="2"/>
  <c r="Z348" i="2"/>
  <c r="Y348" i="2" s="1"/>
  <c r="V348" i="2"/>
  <c r="Z41" i="2"/>
  <c r="AC41" i="2" s="1"/>
  <c r="V41" i="2"/>
  <c r="Z252" i="2"/>
  <c r="Y252" i="2" s="1"/>
  <c r="V252" i="2"/>
  <c r="Z256" i="2"/>
  <c r="V256" i="2"/>
  <c r="Z213" i="2"/>
  <c r="V213" i="2"/>
  <c r="Z332" i="2"/>
  <c r="Y332" i="2" s="1"/>
  <c r="V332" i="2"/>
  <c r="V79" i="2"/>
  <c r="Z79" i="2"/>
  <c r="AA79" i="2" s="1"/>
  <c r="AA342" i="2"/>
  <c r="AA245" i="2"/>
  <c r="AA289" i="2"/>
  <c r="AA190" i="2"/>
  <c r="AA201" i="2"/>
  <c r="AD201" i="2" s="1"/>
  <c r="AA361" i="2"/>
  <c r="Y156" i="2"/>
  <c r="AA232" i="2"/>
  <c r="Y207" i="2"/>
  <c r="AA123" i="2"/>
  <c r="Y338" i="2"/>
  <c r="AA233" i="2"/>
  <c r="AC91" i="2"/>
  <c r="X383" i="2"/>
  <c r="Z192" i="2"/>
  <c r="AC192" i="2" s="1"/>
  <c r="AA120" i="2"/>
  <c r="AA271" i="2"/>
  <c r="AD271" i="2" s="1"/>
  <c r="Y350" i="2"/>
  <c r="AA40" i="2"/>
  <c r="AD40" i="2" s="1"/>
  <c r="AC161" i="2"/>
  <c r="AC7" i="2"/>
  <c r="AC236" i="2"/>
  <c r="Y67" i="2"/>
  <c r="AA199" i="2"/>
  <c r="AC300" i="2"/>
  <c r="AA253" i="2"/>
  <c r="Y337" i="2"/>
  <c r="AA5" i="2"/>
  <c r="AC198" i="2"/>
  <c r="AA209" i="2"/>
  <c r="AC343" i="2"/>
  <c r="AA55" i="2"/>
  <c r="Y192" i="2"/>
  <c r="AA95" i="2" l="1"/>
  <c r="AC79" i="2"/>
  <c r="Y203" i="2"/>
  <c r="AA64" i="2"/>
  <c r="AD64" i="2" s="1"/>
  <c r="AA127" i="2"/>
  <c r="AD184" i="2"/>
  <c r="AD163" i="2"/>
  <c r="Y294" i="2"/>
  <c r="Y5" i="2"/>
  <c r="AA349" i="2"/>
  <c r="Y88" i="2"/>
  <c r="AC376" i="2"/>
  <c r="AA171" i="2"/>
  <c r="AC271" i="2"/>
  <c r="AA193" i="2"/>
  <c r="AD193" i="2" s="1"/>
  <c r="Y321" i="2"/>
  <c r="AC231" i="2"/>
  <c r="AC265" i="2"/>
  <c r="AA351" i="2"/>
  <c r="AD351" i="2" s="1"/>
  <c r="AC67" i="2"/>
  <c r="Y216" i="2"/>
  <c r="Y234" i="2"/>
  <c r="AC10" i="2"/>
  <c r="AC76" i="2"/>
  <c r="Y272" i="2"/>
  <c r="AC252" i="2"/>
  <c r="Y181" i="2"/>
  <c r="AC181" i="2"/>
  <c r="AA381" i="2"/>
  <c r="Y381" i="2"/>
  <c r="AC295" i="2"/>
  <c r="AA295" i="2"/>
  <c r="Y295" i="2"/>
  <c r="AC215" i="2"/>
  <c r="AA215" i="2"/>
  <c r="Y215" i="2"/>
  <c r="AC377" i="2"/>
  <c r="AA377" i="2"/>
  <c r="AD377" i="2" s="1"/>
  <c r="Y377" i="2"/>
  <c r="Y146" i="2"/>
  <c r="AA146" i="2"/>
  <c r="AC247" i="2"/>
  <c r="Y247" i="2"/>
  <c r="AA247" i="2"/>
  <c r="AD247" i="2" s="1"/>
  <c r="AA29" i="2"/>
  <c r="AD29" i="2" s="1"/>
  <c r="Y29" i="2"/>
  <c r="Y310" i="2"/>
  <c r="AA310" i="2"/>
  <c r="AD310" i="2" s="1"/>
  <c r="Y91" i="2"/>
  <c r="AA91" i="2"/>
  <c r="AD91" i="2" s="1"/>
  <c r="AC101" i="2"/>
  <c r="Y101" i="2"/>
  <c r="Y369" i="2"/>
  <c r="AC369" i="2"/>
  <c r="AC240" i="2"/>
  <c r="Y240" i="2"/>
  <c r="AA240" i="2"/>
  <c r="AD240" i="2" s="1"/>
  <c r="AA17" i="2"/>
  <c r="AD17" i="2" s="1"/>
  <c r="AC17" i="2"/>
  <c r="AA367" i="2"/>
  <c r="AD367" i="2" s="1"/>
  <c r="AC367" i="2"/>
  <c r="AC135" i="2"/>
  <c r="Y135" i="2"/>
  <c r="AA143" i="2"/>
  <c r="AD143" i="2" s="1"/>
  <c r="AC143" i="2"/>
  <c r="AC130" i="2"/>
  <c r="AA130" i="2"/>
  <c r="AD130" i="2" s="1"/>
  <c r="AC331" i="2"/>
  <c r="Y376" i="2"/>
  <c r="Y10" i="2"/>
  <c r="AC310" i="2"/>
  <c r="Y352" i="2"/>
  <c r="AA83" i="2"/>
  <c r="AD83" i="2" s="1"/>
  <c r="AC83" i="2"/>
  <c r="AD191" i="2"/>
  <c r="AC163" i="2"/>
  <c r="AC66" i="2"/>
  <c r="AC381" i="2"/>
  <c r="AA352" i="2"/>
  <c r="AD352" i="2" s="1"/>
  <c r="AC168" i="2"/>
  <c r="AA168" i="2"/>
  <c r="AD168" i="2" s="1"/>
  <c r="Y375" i="2"/>
  <c r="AA375" i="2"/>
  <c r="AD375" i="2" s="1"/>
  <c r="AA273" i="2"/>
  <c r="AD273" i="2" s="1"/>
  <c r="Y273" i="2"/>
  <c r="AC273" i="2"/>
  <c r="Y229" i="2"/>
  <c r="AC229" i="2"/>
  <c r="AC114" i="2"/>
  <c r="Y114" i="2"/>
  <c r="AA20" i="2"/>
  <c r="AD20" i="2" s="1"/>
  <c r="Y20" i="2"/>
  <c r="AC20" i="2"/>
  <c r="Y191" i="2"/>
  <c r="AC191" i="2"/>
  <c r="AC89" i="2"/>
  <c r="Y89" i="2"/>
  <c r="AA312" i="2"/>
  <c r="AD312" i="2" s="1"/>
  <c r="AC312" i="2"/>
  <c r="AA281" i="2"/>
  <c r="AD281" i="2" s="1"/>
  <c r="Y281" i="2"/>
  <c r="AA242" i="2"/>
  <c r="AC242" i="2"/>
  <c r="AA353" i="2"/>
  <c r="AD353" i="2" s="1"/>
  <c r="AC353" i="2"/>
  <c r="AC345" i="2"/>
  <c r="Y345" i="2"/>
  <c r="AA267" i="2"/>
  <c r="AD267" i="2" s="1"/>
  <c r="AC267" i="2"/>
  <c r="AC13" i="2"/>
  <c r="Y13" i="2"/>
  <c r="Y7" i="2"/>
  <c r="AA7" i="2"/>
  <c r="AD7" i="2" s="1"/>
  <c r="AA274" i="2"/>
  <c r="AD274" i="2" s="1"/>
  <c r="Y274" i="2"/>
  <c r="AA73" i="2"/>
  <c r="AD73" i="2" s="1"/>
  <c r="Y73" i="2"/>
  <c r="AC73" i="2"/>
  <c r="AA94" i="2"/>
  <c r="AD94" i="2" s="1"/>
  <c r="Y94" i="2"/>
  <c r="AC94" i="2"/>
  <c r="AA165" i="2"/>
  <c r="AD165" i="2" s="1"/>
  <c r="Y165" i="2"/>
  <c r="AC165" i="2"/>
  <c r="AA322" i="2"/>
  <c r="AD322" i="2" s="1"/>
  <c r="Y322" i="2"/>
  <c r="AC38" i="2"/>
  <c r="Y38" i="2"/>
  <c r="AA203" i="2"/>
  <c r="AD203" i="2" s="1"/>
  <c r="AC316" i="2"/>
  <c r="AC357" i="2"/>
  <c r="AC296" i="2"/>
  <c r="AC53" i="2"/>
  <c r="Y353" i="2"/>
  <c r="Y71" i="2"/>
  <c r="AC268" i="2"/>
  <c r="AC146" i="2"/>
  <c r="AA200" i="2"/>
  <c r="AD200" i="2" s="1"/>
  <c r="AA229" i="2"/>
  <c r="AD229" i="2" s="1"/>
  <c r="AC362" i="2"/>
  <c r="AD317" i="2"/>
  <c r="AA316" i="2"/>
  <c r="AD316" i="2" s="1"/>
  <c r="Y331" i="2"/>
  <c r="AA357" i="2"/>
  <c r="AD357" i="2" s="1"/>
  <c r="Y128" i="2"/>
  <c r="Y296" i="2"/>
  <c r="AA53" i="2"/>
  <c r="AD53" i="2" s="1"/>
  <c r="Y359" i="2"/>
  <c r="AA101" i="2"/>
  <c r="AC175" i="2"/>
  <c r="AC358" i="2"/>
  <c r="AA306" i="2"/>
  <c r="AC144" i="2"/>
  <c r="Y166" i="2"/>
  <c r="AD123" i="2"/>
  <c r="AA345" i="2"/>
  <c r="AD345" i="2" s="1"/>
  <c r="AD127" i="2"/>
  <c r="Y55" i="2"/>
  <c r="Y163" i="2"/>
  <c r="AC322" i="2"/>
  <c r="AC351" i="2"/>
  <c r="Y367" i="2"/>
  <c r="AA128" i="2"/>
  <c r="AD128" i="2" s="1"/>
  <c r="Y267" i="2"/>
  <c r="AC120" i="2"/>
  <c r="Y12" i="2"/>
  <c r="Y175" i="2"/>
  <c r="Y66" i="2"/>
  <c r="Y358" i="2"/>
  <c r="AC95" i="2"/>
  <c r="AA89" i="2"/>
  <c r="AD89" i="2" s="1"/>
  <c r="Y64" i="2"/>
  <c r="AA356" i="2"/>
  <c r="AD356" i="2" s="1"/>
  <c r="Y205" i="2"/>
  <c r="AC207" i="2"/>
  <c r="Y184" i="2"/>
  <c r="AD179" i="2"/>
  <c r="AD337" i="2"/>
  <c r="AD265" i="2"/>
  <c r="AA294" i="2"/>
  <c r="AD294" i="2" s="1"/>
  <c r="Y265" i="2"/>
  <c r="Y11" i="2"/>
  <c r="AC337" i="2"/>
  <c r="AA88" i="2"/>
  <c r="AD88" i="2" s="1"/>
  <c r="AC40" i="2"/>
  <c r="Y23" i="2"/>
  <c r="AA321" i="2"/>
  <c r="Y177" i="2"/>
  <c r="AA186" i="2"/>
  <c r="AD186" i="2" s="1"/>
  <c r="AD289" i="2"/>
  <c r="AD111" i="2"/>
  <c r="AD11" i="2"/>
  <c r="Y170" i="2"/>
  <c r="AC170" i="2"/>
  <c r="AA319" i="2"/>
  <c r="AD319" i="2" s="1"/>
  <c r="Y319" i="2"/>
  <c r="AC46" i="2"/>
  <c r="Y46" i="2"/>
  <c r="AC237" i="2"/>
  <c r="AA237" i="2"/>
  <c r="AD237" i="2" s="1"/>
  <c r="AC223" i="2"/>
  <c r="Y223" i="2"/>
  <c r="AC278" i="2"/>
  <c r="Y278" i="2"/>
  <c r="Y58" i="2"/>
  <c r="AA58" i="2"/>
  <c r="AD58" i="2" s="1"/>
  <c r="AA26" i="2"/>
  <c r="AD26" i="2" s="1"/>
  <c r="AC26" i="2"/>
  <c r="AC187" i="2"/>
  <c r="Y187" i="2"/>
  <c r="AC125" i="2"/>
  <c r="AA125" i="2"/>
  <c r="AD125" i="2" s="1"/>
  <c r="Y125" i="2"/>
  <c r="Y32" i="2"/>
  <c r="AA32" i="2"/>
  <c r="AD32" i="2" s="1"/>
  <c r="AC32" i="2"/>
  <c r="AA260" i="2"/>
  <c r="AD260" i="2" s="1"/>
  <c r="AC260" i="2"/>
  <c r="AA8" i="2"/>
  <c r="AD8" i="2" s="1"/>
  <c r="Y8" i="2"/>
  <c r="Y340" i="2"/>
  <c r="AC340" i="2"/>
  <c r="AA28" i="2"/>
  <c r="AD28" i="2" s="1"/>
  <c r="Y28" i="2"/>
  <c r="AC332" i="2"/>
  <c r="AA177" i="2"/>
  <c r="AD177" i="2" s="1"/>
  <c r="Y209" i="2"/>
  <c r="AC11" i="2"/>
  <c r="Y349" i="2"/>
  <c r="AC199" i="2"/>
  <c r="Y171" i="2"/>
  <c r="AC216" i="2"/>
  <c r="AA59" i="2"/>
  <c r="AD59" i="2" s="1"/>
  <c r="Y56" i="2"/>
  <c r="Y249" i="2"/>
  <c r="Y26" i="2"/>
  <c r="AC123" i="2"/>
  <c r="Y186" i="2"/>
  <c r="Y21" i="2"/>
  <c r="AA256" i="2"/>
  <c r="Y256" i="2"/>
  <c r="AC256" i="2"/>
  <c r="AC338" i="2"/>
  <c r="AA338" i="2"/>
  <c r="AD338" i="2" s="1"/>
  <c r="AC286" i="2"/>
  <c r="Y286" i="2"/>
  <c r="AA286" i="2"/>
  <c r="AD286" i="2" s="1"/>
  <c r="AC262" i="2"/>
  <c r="Y262" i="2"/>
  <c r="Y217" i="2"/>
  <c r="AA217" i="2"/>
  <c r="AD217" i="2" s="1"/>
  <c r="AC217" i="2"/>
  <c r="AA99" i="2"/>
  <c r="AD99" i="2" s="1"/>
  <c r="Y99" i="2"/>
  <c r="AC99" i="2"/>
  <c r="Y366" i="2"/>
  <c r="AA366" i="2"/>
  <c r="AD366" i="2" s="1"/>
  <c r="AC366" i="2"/>
  <c r="Y324" i="2"/>
  <c r="AA324" i="2"/>
  <c r="AD324" i="2" s="1"/>
  <c r="Y314" i="2"/>
  <c r="AA314" i="2"/>
  <c r="AD314" i="2" s="1"/>
  <c r="Y293" i="2"/>
  <c r="AC293" i="2"/>
  <c r="AA150" i="2"/>
  <c r="AC150" i="2"/>
  <c r="AC195" i="2"/>
  <c r="AA195" i="2"/>
  <c r="AD195" i="2" s="1"/>
  <c r="Y48" i="2"/>
  <c r="AA48" i="2"/>
  <c r="AD48" i="2" s="1"/>
  <c r="AC210" i="2"/>
  <c r="AA210" i="2"/>
  <c r="AD210" i="2" s="1"/>
  <c r="Y210" i="2"/>
  <c r="AC82" i="2"/>
  <c r="Y82" i="2"/>
  <c r="AA219" i="2"/>
  <c r="AD219" i="2" s="1"/>
  <c r="Y219" i="2"/>
  <c r="AA344" i="2"/>
  <c r="AD344" i="2" s="1"/>
  <c r="AC344" i="2"/>
  <c r="Y162" i="2"/>
  <c r="AA162" i="2"/>
  <c r="AD162" i="2" s="1"/>
  <c r="AA354" i="2"/>
  <c r="AD354" i="2" s="1"/>
  <c r="AC354" i="2"/>
  <c r="Y45" i="2"/>
  <c r="AC45" i="2"/>
  <c r="AC364" i="2"/>
  <c r="AA364" i="2"/>
  <c r="AD364" i="2" s="1"/>
  <c r="AA138" i="2"/>
  <c r="AD138" i="2" s="1"/>
  <c r="Y138" i="2"/>
  <c r="AC138" i="2"/>
  <c r="AA326" i="2"/>
  <c r="AD326" i="2" s="1"/>
  <c r="Y326" i="2"/>
  <c r="Y235" i="2"/>
  <c r="AA235" i="2"/>
  <c r="AD235" i="2" s="1"/>
  <c r="AC221" i="2"/>
  <c r="AA221" i="2"/>
  <c r="AD221" i="2" s="1"/>
  <c r="AC155" i="2"/>
  <c r="Y155" i="2"/>
  <c r="AA155" i="2"/>
  <c r="AD155" i="2" s="1"/>
  <c r="AC116" i="2"/>
  <c r="AA116" i="2"/>
  <c r="Y116" i="2"/>
  <c r="Y60" i="2"/>
  <c r="AC60" i="2"/>
  <c r="AA60" i="2"/>
  <c r="AD60" i="2" s="1"/>
  <c r="Y18" i="2"/>
  <c r="AC18" i="2"/>
  <c r="Y189" i="2"/>
  <c r="AA189" i="2"/>
  <c r="Y179" i="2"/>
  <c r="AC179" i="2"/>
  <c r="Y297" i="2"/>
  <c r="AC297" i="2"/>
  <c r="AA297" i="2"/>
  <c r="AD297" i="2" s="1"/>
  <c r="AA371" i="2"/>
  <c r="AD371" i="2" s="1"/>
  <c r="Y371" i="2"/>
  <c r="AC371" i="2"/>
  <c r="AA330" i="2"/>
  <c r="AD330" i="2" s="1"/>
  <c r="AC330" i="2"/>
  <c r="Y152" i="2"/>
  <c r="AA152" i="2"/>
  <c r="AD152" i="2" s="1"/>
  <c r="AC241" i="2"/>
  <c r="Y241" i="2"/>
  <c r="AC227" i="2"/>
  <c r="Y227" i="2"/>
  <c r="AA227" i="2"/>
  <c r="AD227" i="2" s="1"/>
  <c r="AA106" i="2"/>
  <c r="AD106" i="2" s="1"/>
  <c r="Y106" i="2"/>
  <c r="Y34" i="2"/>
  <c r="AA34" i="2"/>
  <c r="AD34" i="2" s="1"/>
  <c r="AC16" i="2"/>
  <c r="AA16" i="2"/>
  <c r="AD16" i="2" s="1"/>
  <c r="Y16" i="2"/>
  <c r="Y197" i="2"/>
  <c r="AA197" i="2"/>
  <c r="AD197" i="2" s="1"/>
  <c r="AA185" i="2"/>
  <c r="AD185" i="2" s="1"/>
  <c r="Y185" i="2"/>
  <c r="AC185" i="2"/>
  <c r="Y279" i="2"/>
  <c r="AC279" i="2"/>
  <c r="AC103" i="2"/>
  <c r="Y103" i="2"/>
  <c r="AA103" i="2"/>
  <c r="AD103" i="2" s="1"/>
  <c r="AA52" i="2"/>
  <c r="AD52" i="2" s="1"/>
  <c r="AC52" i="2"/>
  <c r="AA204" i="2"/>
  <c r="AD204" i="2" s="1"/>
  <c r="Y204" i="2"/>
  <c r="Y4" i="2"/>
  <c r="AA4" i="2"/>
  <c r="AC4" i="2"/>
  <c r="Y77" i="2"/>
  <c r="AA77" i="2"/>
  <c r="AD77" i="2" s="1"/>
  <c r="AC77" i="2"/>
  <c r="AA124" i="2"/>
  <c r="AD124" i="2" s="1"/>
  <c r="AC124" i="2"/>
  <c r="Y47" i="2"/>
  <c r="AC47" i="2"/>
  <c r="AC374" i="2"/>
  <c r="Y374" i="2"/>
  <c r="AC363" i="2"/>
  <c r="Y363" i="2"/>
  <c r="AA363" i="2"/>
  <c r="AD363" i="2" s="1"/>
  <c r="AA141" i="2"/>
  <c r="AD141" i="2" s="1"/>
  <c r="Y141" i="2"/>
  <c r="Y133" i="2"/>
  <c r="AA133" i="2"/>
  <c r="AD133" i="2" s="1"/>
  <c r="AC282" i="2"/>
  <c r="Y282" i="2"/>
  <c r="AA282" i="2"/>
  <c r="AD282" i="2" s="1"/>
  <c r="Y158" i="2"/>
  <c r="AC158" i="2"/>
  <c r="AA246" i="2"/>
  <c r="AD246" i="2" s="1"/>
  <c r="Y246" i="2"/>
  <c r="Y313" i="2"/>
  <c r="AA313" i="2"/>
  <c r="AC313" i="2"/>
  <c r="AA9" i="2"/>
  <c r="AD9" i="2" s="1"/>
  <c r="Y9" i="2"/>
  <c r="AC86" i="2"/>
  <c r="Y86" i="2"/>
  <c r="Y126" i="2"/>
  <c r="AC126" i="2"/>
  <c r="Y153" i="2"/>
  <c r="AA153" i="2"/>
  <c r="AC230" i="2"/>
  <c r="AA230" i="2"/>
  <c r="AD230" i="2" s="1"/>
  <c r="Y230" i="2"/>
  <c r="AA154" i="2"/>
  <c r="AD154" i="2" s="1"/>
  <c r="AC154" i="2"/>
  <c r="AC107" i="2"/>
  <c r="Y107" i="2"/>
  <c r="Y63" i="2"/>
  <c r="AC63" i="2"/>
  <c r="Y31" i="2"/>
  <c r="AC31" i="2"/>
  <c r="Y311" i="2"/>
  <c r="AA311" i="2"/>
  <c r="AD311" i="2" s="1"/>
  <c r="Y190" i="2"/>
  <c r="AC190" i="2"/>
  <c r="AA212" i="2"/>
  <c r="AD212" i="2" s="1"/>
  <c r="Y212" i="2"/>
  <c r="AC350" i="2"/>
  <c r="AA350" i="2"/>
  <c r="AD350" i="2" s="1"/>
  <c r="AA255" i="2"/>
  <c r="AD255" i="2" s="1"/>
  <c r="Y255" i="2"/>
  <c r="AC255" i="2"/>
  <c r="AC339" i="2"/>
  <c r="AA339" i="2"/>
  <c r="AD339" i="2" s="1"/>
  <c r="Y339" i="2"/>
  <c r="AA161" i="2"/>
  <c r="AD161" i="2" s="1"/>
  <c r="Y161" i="2"/>
  <c r="AC90" i="2"/>
  <c r="AA90" i="2"/>
  <c r="Y90" i="2"/>
  <c r="AA380" i="2"/>
  <c r="AD380" i="2" s="1"/>
  <c r="AC380" i="2"/>
  <c r="Y380" i="2"/>
  <c r="AC288" i="2"/>
  <c r="AA288" i="2"/>
  <c r="AD288" i="2" s="1"/>
  <c r="Y288" i="2"/>
  <c r="AC218" i="2"/>
  <c r="Y218" i="2"/>
  <c r="AC333" i="2"/>
  <c r="Y333" i="2"/>
  <c r="AC98" i="2"/>
  <c r="AA98" i="2"/>
  <c r="AD98" i="2" s="1"/>
  <c r="AA292" i="2"/>
  <c r="AD292" i="2" s="1"/>
  <c r="Y292" i="2"/>
  <c r="AC292" i="2"/>
  <c r="AC355" i="2"/>
  <c r="AA355" i="2"/>
  <c r="AD355" i="2" s="1"/>
  <c r="Y355" i="2"/>
  <c r="AA118" i="2"/>
  <c r="AD118" i="2" s="1"/>
  <c r="AC118" i="2"/>
  <c r="Y118" i="2"/>
  <c r="AA372" i="2"/>
  <c r="AD372" i="2" s="1"/>
  <c r="Y372" i="2"/>
  <c r="Y361" i="2"/>
  <c r="AC361" i="2"/>
  <c r="AC139" i="2"/>
  <c r="AA139" i="2"/>
  <c r="AD139" i="2" s="1"/>
  <c r="Y132" i="2"/>
  <c r="AA132" i="2"/>
  <c r="AD132" i="2" s="1"/>
  <c r="AA284" i="2"/>
  <c r="AD284" i="2" s="1"/>
  <c r="AC284" i="2"/>
  <c r="AA236" i="2"/>
  <c r="AD236" i="2" s="1"/>
  <c r="Y236" i="2"/>
  <c r="AA160" i="2"/>
  <c r="AD160" i="2" s="1"/>
  <c r="AC160" i="2"/>
  <c r="Y248" i="2"/>
  <c r="AA248" i="2"/>
  <c r="AD248" i="2" s="1"/>
  <c r="AC111" i="2"/>
  <c r="Y111" i="2"/>
  <c r="AA35" i="2"/>
  <c r="AD35" i="2" s="1"/>
  <c r="Y35" i="2"/>
  <c r="AC35" i="2"/>
  <c r="AC172" i="2"/>
  <c r="AA172" i="2"/>
  <c r="AD172" i="2" s="1"/>
  <c r="Y172" i="2"/>
  <c r="AA300" i="2"/>
  <c r="Y300" i="2"/>
  <c r="AC78" i="2"/>
  <c r="Y78" i="2"/>
  <c r="AA78" i="2"/>
  <c r="AD78" i="2" s="1"/>
  <c r="Y378" i="2"/>
  <c r="AC378" i="2"/>
  <c r="AA325" i="2"/>
  <c r="AD325" i="2" s="1"/>
  <c r="Y325" i="2"/>
  <c r="AC325" i="2"/>
  <c r="AA147" i="2"/>
  <c r="AD147" i="2" s="1"/>
  <c r="AC147" i="2"/>
  <c r="Y147" i="2"/>
  <c r="Y232" i="2"/>
  <c r="AC232" i="2"/>
  <c r="AC105" i="2"/>
  <c r="AA105" i="2"/>
  <c r="AD105" i="2" s="1"/>
  <c r="AC33" i="2"/>
  <c r="Y33" i="2"/>
  <c r="AA33" i="2"/>
  <c r="AD33" i="2" s="1"/>
  <c r="AC174" i="2"/>
  <c r="AA174" i="2"/>
  <c r="AC104" i="2"/>
  <c r="AA104" i="2"/>
  <c r="AD104" i="2" s="1"/>
  <c r="AC92" i="2"/>
  <c r="Y92" i="2"/>
  <c r="AA92" i="2"/>
  <c r="AD92" i="2" s="1"/>
  <c r="AA80" i="2"/>
  <c r="AD80" i="2" s="1"/>
  <c r="Y80" i="2"/>
  <c r="AA214" i="2"/>
  <c r="Y214" i="2"/>
  <c r="Y253" i="2"/>
  <c r="AC253" i="2"/>
  <c r="AA169" i="2"/>
  <c r="Y169" i="2"/>
  <c r="Y269" i="2"/>
  <c r="AC269" i="2"/>
  <c r="AA198" i="2"/>
  <c r="Y198" i="2"/>
  <c r="Y304" i="2"/>
  <c r="AC304" i="2"/>
  <c r="Y317" i="2"/>
  <c r="AC317" i="2"/>
  <c r="AA343" i="2"/>
  <c r="AD343" i="2" s="1"/>
  <c r="Y343" i="2"/>
  <c r="AA263" i="2"/>
  <c r="AD263" i="2" s="1"/>
  <c r="Y263" i="2"/>
  <c r="Y79" i="2"/>
  <c r="AC213" i="2"/>
  <c r="Y213" i="2"/>
  <c r="AA97" i="2"/>
  <c r="AD97" i="2" s="1"/>
  <c r="Y97" i="2"/>
  <c r="AA308" i="2"/>
  <c r="AD308" i="2" s="1"/>
  <c r="AC308" i="2"/>
  <c r="AA74" i="2"/>
  <c r="AD74" i="2" s="1"/>
  <c r="Y74" i="2"/>
  <c r="AD264" i="2"/>
  <c r="AC307" i="2"/>
  <c r="Y307" i="2"/>
  <c r="AC75" i="2"/>
  <c r="Y75" i="2"/>
  <c r="AA113" i="2"/>
  <c r="Y113" i="2"/>
  <c r="AA180" i="2"/>
  <c r="AD180" i="2" s="1"/>
  <c r="AC180" i="2"/>
  <c r="Y84" i="2"/>
  <c r="AA84" i="2"/>
  <c r="AD84" i="2" s="1"/>
  <c r="AA270" i="2"/>
  <c r="AD270" i="2" s="1"/>
  <c r="Y270" i="2"/>
  <c r="AC156" i="2"/>
  <c r="AA156" i="2"/>
  <c r="AA15" i="2"/>
  <c r="AD15" i="2" s="1"/>
  <c r="AC15" i="2"/>
  <c r="AA178" i="2"/>
  <c r="AD178" i="2" s="1"/>
  <c r="Y178" i="2"/>
  <c r="AA205" i="2"/>
  <c r="AD205" i="2" s="1"/>
  <c r="Y130" i="2"/>
  <c r="AD146" i="2"/>
  <c r="AD341" i="2"/>
  <c r="AC72" i="2"/>
  <c r="AA72" i="2"/>
  <c r="AD72" i="2" s="1"/>
  <c r="AA346" i="2"/>
  <c r="AD346" i="2" s="1"/>
  <c r="AA213" i="2"/>
  <c r="AD213" i="2" s="1"/>
  <c r="Y72" i="2"/>
  <c r="AA87" i="2"/>
  <c r="AD87" i="2" s="1"/>
  <c r="AC93" i="2"/>
  <c r="AA301" i="2"/>
  <c r="AD301" i="2" s="1"/>
  <c r="AC164" i="2"/>
  <c r="AA348" i="2"/>
  <c r="AD348" i="2" s="1"/>
  <c r="AC140" i="2"/>
  <c r="Y140" i="2"/>
  <c r="AC112" i="2"/>
  <c r="Y112" i="2"/>
  <c r="Y173" i="2"/>
  <c r="AC173" i="2"/>
  <c r="AC283" i="2"/>
  <c r="Y283" i="2"/>
  <c r="AC211" i="2"/>
  <c r="AA211" i="2"/>
  <c r="AD211" i="2" s="1"/>
  <c r="AA275" i="2"/>
  <c r="AD275" i="2" s="1"/>
  <c r="AC275" i="2"/>
  <c r="Y121" i="2"/>
  <c r="AA121" i="2"/>
  <c r="AD121" i="2" s="1"/>
  <c r="Y188" i="2"/>
  <c r="AC59" i="2"/>
  <c r="AA158" i="2"/>
  <c r="AD158" i="2" s="1"/>
  <c r="AC97" i="2"/>
  <c r="Y168" i="2"/>
  <c r="Y370" i="2"/>
  <c r="AA93" i="2"/>
  <c r="AD93" i="2" s="1"/>
  <c r="Y164" i="2"/>
  <c r="Y354" i="2"/>
  <c r="AA340" i="2"/>
  <c r="AD340" i="2" s="1"/>
  <c r="AA56" i="2"/>
  <c r="AD56" i="2" s="1"/>
  <c r="Y260" i="2"/>
  <c r="Y195" i="2"/>
  <c r="AC249" i="2"/>
  <c r="AA293" i="2"/>
  <c r="AD293" i="2" s="1"/>
  <c r="AA187" i="2"/>
  <c r="AD187" i="2" s="1"/>
  <c r="AA223" i="2"/>
  <c r="AD223" i="2" s="1"/>
  <c r="Y174" i="2"/>
  <c r="AC305" i="2"/>
  <c r="AA21" i="2"/>
  <c r="AD21" i="2" s="1"/>
  <c r="Y284" i="2"/>
  <c r="Y139" i="2"/>
  <c r="AC372" i="2"/>
  <c r="Y98" i="2"/>
  <c r="AA218" i="2"/>
  <c r="AD218" i="2" s="1"/>
  <c r="AC201" i="2"/>
  <c r="AC311" i="2"/>
  <c r="AA31" i="2"/>
  <c r="AD31" i="2" s="1"/>
  <c r="AA107" i="2"/>
  <c r="AD107" i="2" s="1"/>
  <c r="Y154" i="2"/>
  <c r="AC153" i="2"/>
  <c r="AA126" i="2"/>
  <c r="AD126" i="2" s="1"/>
  <c r="AA86" i="2"/>
  <c r="AD86" i="2" s="1"/>
  <c r="AC133" i="2"/>
  <c r="AA374" i="2"/>
  <c r="Y124" i="2"/>
  <c r="Y289" i="2"/>
  <c r="AC204" i="2"/>
  <c r="AA279" i="2"/>
  <c r="AD279" i="2" s="1"/>
  <c r="AC34" i="2"/>
  <c r="AA241" i="2"/>
  <c r="AD241" i="2" s="1"/>
  <c r="Y330" i="2"/>
  <c r="Y127" i="2"/>
  <c r="AC189" i="2"/>
  <c r="AA18" i="2"/>
  <c r="AD18" i="2" s="1"/>
  <c r="Y221" i="2"/>
  <c r="AC326" i="2"/>
  <c r="AC8" i="2"/>
  <c r="Y239" i="2"/>
  <c r="AC314" i="2"/>
  <c r="AA46" i="2"/>
  <c r="AD46" i="2" s="1"/>
  <c r="AC87" i="2"/>
  <c r="AC301" i="2"/>
  <c r="AC277" i="2"/>
  <c r="Y220" i="2"/>
  <c r="AC370" i="2"/>
  <c r="Y277" i="2"/>
  <c r="Y308" i="2"/>
  <c r="AD188" i="2"/>
  <c r="AD23" i="2"/>
  <c r="AD234" i="2"/>
  <c r="AD277" i="2"/>
  <c r="Y83" i="2"/>
  <c r="AC131" i="2"/>
  <c r="Y327" i="2"/>
  <c r="AA369" i="2"/>
  <c r="AD369" i="2" s="1"/>
  <c r="AA12" i="2"/>
  <c r="AD12" i="2" s="1"/>
  <c r="Y268" i="2"/>
  <c r="Y193" i="2"/>
  <c r="AC29" i="2"/>
  <c r="Y233" i="2"/>
  <c r="AC281" i="2"/>
  <c r="Y76" i="2"/>
  <c r="AC200" i="2"/>
  <c r="AA272" i="2"/>
  <c r="AD272" i="2" s="1"/>
  <c r="AC306" i="2"/>
  <c r="AA114" i="2"/>
  <c r="AD114" i="2" s="1"/>
  <c r="Y144" i="2"/>
  <c r="Y356" i="2"/>
  <c r="AC74" i="2"/>
  <c r="AA131" i="2"/>
  <c r="AD131" i="2" s="1"/>
  <c r="AC346" i="2"/>
  <c r="AC348" i="2"/>
  <c r="AA252" i="2"/>
  <c r="AD252" i="2" s="1"/>
  <c r="AA166" i="2"/>
  <c r="AD166" i="2" s="1"/>
  <c r="AC184" i="2"/>
  <c r="AC84" i="2"/>
  <c r="Y17" i="2"/>
  <c r="AA307" i="2"/>
  <c r="AD307" i="2" s="1"/>
  <c r="Y312" i="2"/>
  <c r="AC220" i="2"/>
  <c r="AA119" i="2"/>
  <c r="AD119" i="2" s="1"/>
  <c r="AC119" i="2"/>
  <c r="AA328" i="2"/>
  <c r="AD328" i="2" s="1"/>
  <c r="AC328" i="2"/>
  <c r="Y142" i="2"/>
  <c r="AC142" i="2"/>
  <c r="AC157" i="2"/>
  <c r="Y157" i="2"/>
  <c r="AA157" i="2"/>
  <c r="AD157" i="2" s="1"/>
  <c r="AA243" i="2"/>
  <c r="AD243" i="2" s="1"/>
  <c r="Y243" i="2"/>
  <c r="AC68" i="2"/>
  <c r="Y68" i="2"/>
  <c r="Y299" i="2"/>
  <c r="AA299" i="2"/>
  <c r="AD299" i="2" s="1"/>
  <c r="Y85" i="2"/>
  <c r="AA85" i="2"/>
  <c r="AD85" i="2" s="1"/>
  <c r="AA254" i="2"/>
  <c r="AD254" i="2" s="1"/>
  <c r="AC254" i="2"/>
  <c r="Y37" i="2"/>
  <c r="AA37" i="2"/>
  <c r="AD37" i="2" s="1"/>
  <c r="AC334" i="2"/>
  <c r="AA334" i="2"/>
  <c r="AD334" i="2" s="1"/>
  <c r="AC280" i="2"/>
  <c r="Y280" i="2"/>
  <c r="AA280" i="2"/>
  <c r="AD280" i="2" s="1"/>
  <c r="AA208" i="2"/>
  <c r="AD208" i="2" s="1"/>
  <c r="AC208" i="2"/>
  <c r="AC39" i="2"/>
  <c r="Y39" i="2"/>
  <c r="AA336" i="2"/>
  <c r="AD336" i="2" s="1"/>
  <c r="Y336" i="2"/>
  <c r="Y50" i="2"/>
  <c r="AA50" i="2"/>
  <c r="AD50" i="2" s="1"/>
  <c r="AC129" i="2"/>
  <c r="Y129" i="2"/>
  <c r="AA129" i="2"/>
  <c r="AD129" i="2" s="1"/>
  <c r="Y117" i="2"/>
  <c r="AA117" i="2"/>
  <c r="AD117" i="2" s="1"/>
  <c r="AC117" i="2"/>
  <c r="Y373" i="2"/>
  <c r="AA373" i="2"/>
  <c r="AD373" i="2" s="1"/>
  <c r="AC360" i="2"/>
  <c r="Y360" i="2"/>
  <c r="Y134" i="2"/>
  <c r="AA134" i="2"/>
  <c r="AD134" i="2" s="1"/>
  <c r="AC134" i="2"/>
  <c r="AC148" i="2"/>
  <c r="Y148" i="2"/>
  <c r="AA148" i="2"/>
  <c r="AD148" i="2" s="1"/>
  <c r="Y225" i="2"/>
  <c r="AA225" i="2"/>
  <c r="AD225" i="2" s="1"/>
  <c r="AC225" i="2"/>
  <c r="AA159" i="2"/>
  <c r="AD159" i="2" s="1"/>
  <c r="Y159" i="2"/>
  <c r="AC245" i="2"/>
  <c r="Y245" i="2"/>
  <c r="Y110" i="2"/>
  <c r="AC110" i="2"/>
  <c r="AA70" i="2"/>
  <c r="AD70" i="2" s="1"/>
  <c r="Y70" i="2"/>
  <c r="AC24" i="2"/>
  <c r="Y24" i="2"/>
  <c r="AC264" i="2"/>
  <c r="Y264" i="2"/>
  <c r="AA44" i="2"/>
  <c r="AD44" i="2" s="1"/>
  <c r="Y44" i="2"/>
  <c r="Y137" i="2"/>
  <c r="AA137" i="2"/>
  <c r="AD137" i="2" s="1"/>
  <c r="Y238" i="2"/>
  <c r="AA238" i="2"/>
  <c r="AD238" i="2" s="1"/>
  <c r="AC222" i="2"/>
  <c r="Y222" i="2"/>
  <c r="AC250" i="2"/>
  <c r="Y250" i="2"/>
  <c r="AA250" i="2"/>
  <c r="AD250" i="2" s="1"/>
  <c r="Y69" i="2"/>
  <c r="AA69" i="2"/>
  <c r="AD69" i="2" s="1"/>
  <c r="AC69" i="2"/>
  <c r="AC19" i="2"/>
  <c r="Y19" i="2"/>
  <c r="AA19" i="2"/>
  <c r="AD19" i="2" s="1"/>
  <c r="AA182" i="2"/>
  <c r="AD182" i="2" s="1"/>
  <c r="AC182" i="2"/>
  <c r="Y182" i="2"/>
  <c r="Y100" i="2"/>
  <c r="AA100" i="2"/>
  <c r="AD100" i="2" s="1"/>
  <c r="Y329" i="2"/>
  <c r="AA329" i="2"/>
  <c r="AD329" i="2" s="1"/>
  <c r="AC149" i="2"/>
  <c r="Y149" i="2"/>
  <c r="Y226" i="2"/>
  <c r="AA226" i="2"/>
  <c r="AD226" i="2" s="1"/>
  <c r="AC61" i="2"/>
  <c r="Y61" i="2"/>
  <c r="AC30" i="2"/>
  <c r="Y30" i="2"/>
  <c r="AC196" i="2"/>
  <c r="Y196" i="2"/>
  <c r="Y287" i="2"/>
  <c r="AA287" i="2"/>
  <c r="AD287" i="2" s="1"/>
  <c r="AC287" i="2"/>
  <c r="AC261" i="2"/>
  <c r="AA261" i="2"/>
  <c r="AD261" i="2" s="1"/>
  <c r="Y259" i="2"/>
  <c r="AA259" i="2"/>
  <c r="AD259" i="2" s="1"/>
  <c r="AC259" i="2"/>
  <c r="AC251" i="2"/>
  <c r="Y251" i="2"/>
  <c r="AA335" i="2"/>
  <c r="AD335" i="2" s="1"/>
  <c r="Y335" i="2"/>
  <c r="Y167" i="2"/>
  <c r="AA167" i="2"/>
  <c r="AD167" i="2" s="1"/>
  <c r="AC320" i="2"/>
  <c r="Y320" i="2"/>
  <c r="AC298" i="2"/>
  <c r="Y298" i="2"/>
  <c r="AC224" i="2"/>
  <c r="Y224" i="2"/>
  <c r="AA244" i="2"/>
  <c r="AD244" i="2" s="1"/>
  <c r="Y244" i="2"/>
  <c r="Y57" i="2"/>
  <c r="AA57" i="2"/>
  <c r="AD57" i="2" s="1"/>
  <c r="AC25" i="2"/>
  <c r="Y25" i="2"/>
  <c r="AC309" i="2"/>
  <c r="AA309" i="2"/>
  <c r="AD309" i="2" s="1"/>
  <c r="Y96" i="2"/>
  <c r="AA96" i="2"/>
  <c r="AD96" i="2" s="1"/>
  <c r="AC96" i="2"/>
  <c r="AC51" i="2"/>
  <c r="Y51" i="2"/>
  <c r="AA365" i="2"/>
  <c r="Y365" i="2"/>
  <c r="AC151" i="2"/>
  <c r="Y151" i="2"/>
  <c r="AC228" i="2"/>
  <c r="Y228" i="2"/>
  <c r="AC109" i="2"/>
  <c r="Y109" i="2"/>
  <c r="AA109" i="2"/>
  <c r="AA65" i="2"/>
  <c r="AD65" i="2" s="1"/>
  <c r="Y65" i="2"/>
  <c r="AC27" i="2"/>
  <c r="Y27" i="2"/>
  <c r="AA194" i="2"/>
  <c r="AD194" i="2" s="1"/>
  <c r="Y194" i="2"/>
  <c r="AC285" i="2"/>
  <c r="Y285" i="2"/>
  <c r="AA257" i="2"/>
  <c r="AD257" i="2" s="1"/>
  <c r="AC257" i="2"/>
  <c r="Y42" i="2"/>
  <c r="AA42" i="2"/>
  <c r="AD42" i="2" s="1"/>
  <c r="AC341" i="2"/>
  <c r="Y341" i="2"/>
  <c r="AC276" i="2"/>
  <c r="Y276" i="2"/>
  <c r="Y102" i="2"/>
  <c r="AA102" i="2"/>
  <c r="AD102" i="2" s="1"/>
  <c r="AC49" i="2"/>
  <c r="Y49" i="2"/>
  <c r="AA49" i="2"/>
  <c r="AD49" i="2" s="1"/>
  <c r="AA3" i="2"/>
  <c r="AD3" i="2" s="1"/>
  <c r="AC3" i="2"/>
  <c r="Y290" i="2"/>
  <c r="AA290" i="2"/>
  <c r="AD290" i="2" s="1"/>
  <c r="AD171" i="2"/>
  <c r="AD256" i="2"/>
  <c r="AD79" i="2"/>
  <c r="AD95" i="2"/>
  <c r="AD228" i="2"/>
  <c r="AD151" i="2"/>
  <c r="AD51" i="2"/>
  <c r="AD25" i="2"/>
  <c r="AD224" i="2"/>
  <c r="AD298" i="2"/>
  <c r="AD90" i="2"/>
  <c r="AD61" i="2"/>
  <c r="AD153" i="2"/>
  <c r="AD10" i="2"/>
  <c r="AD268" i="2"/>
  <c r="AD216" i="2"/>
  <c r="AD313" i="2"/>
  <c r="AD120" i="2"/>
  <c r="AD144" i="2"/>
  <c r="AD190" i="2"/>
  <c r="AA192" i="2"/>
  <c r="AD192" i="2" s="1"/>
  <c r="AC121" i="2"/>
  <c r="Y275" i="2"/>
  <c r="Y211" i="2"/>
  <c r="AC239" i="2"/>
  <c r="AA173" i="2"/>
  <c r="AD173" i="2" s="1"/>
  <c r="Y237" i="2"/>
  <c r="AA140" i="2"/>
  <c r="AD140" i="2" s="1"/>
  <c r="Y342" i="2"/>
  <c r="AA291" i="2"/>
  <c r="AD291" i="2" s="1"/>
  <c r="Y291" i="2"/>
  <c r="Y202" i="2"/>
  <c r="AC202" i="2"/>
  <c r="AA54" i="2"/>
  <c r="AD54" i="2" s="1"/>
  <c r="Y54" i="2"/>
  <c r="Y368" i="2"/>
  <c r="AC368" i="2"/>
  <c r="AA62" i="2"/>
  <c r="AD62" i="2" s="1"/>
  <c r="Y62" i="2"/>
  <c r="Y14" i="2"/>
  <c r="AC14" i="2"/>
  <c r="AA36" i="2"/>
  <c r="AD36" i="2" s="1"/>
  <c r="Y36" i="2"/>
  <c r="Y43" i="2"/>
  <c r="AC43" i="2"/>
  <c r="AA303" i="2"/>
  <c r="AD303" i="2" s="1"/>
  <c r="Y303" i="2"/>
  <c r="AA318" i="2"/>
  <c r="AD318" i="2" s="1"/>
  <c r="Y318" i="2"/>
  <c r="AD101" i="2"/>
  <c r="AD66" i="2"/>
  <c r="AD233" i="2"/>
  <c r="AD360" i="2"/>
  <c r="AD39" i="2"/>
  <c r="AD381" i="2"/>
  <c r="AD231" i="2"/>
  <c r="AD55" i="2"/>
  <c r="AD276" i="2"/>
  <c r="AD207" i="2"/>
  <c r="AD285" i="2"/>
  <c r="AD365" i="2"/>
  <c r="AD327" i="2"/>
  <c r="AD359" i="2"/>
  <c r="AD71" i="2"/>
  <c r="AD4" i="2"/>
  <c r="AD116" i="2"/>
  <c r="AD43" i="2"/>
  <c r="AD14" i="2"/>
  <c r="AD174" i="2"/>
  <c r="G384" i="2"/>
  <c r="AD109" i="2"/>
  <c r="AD304" i="2"/>
  <c r="AD269" i="2"/>
  <c r="AD253" i="2"/>
  <c r="AD300" i="2"/>
  <c r="AD135" i="2"/>
  <c r="AD27" i="2"/>
  <c r="AD245" i="2"/>
  <c r="AD296" i="2"/>
  <c r="AD278" i="2"/>
  <c r="AD333" i="2"/>
  <c r="AD189" i="2"/>
  <c r="AD215" i="2"/>
  <c r="AD295" i="2"/>
  <c r="AD370" i="2"/>
  <c r="AD164" i="2"/>
  <c r="AD149" i="2"/>
  <c r="AD75" i="2"/>
  <c r="AD47" i="2"/>
  <c r="AD306" i="2"/>
  <c r="AD68" i="2"/>
  <c r="AD38" i="2"/>
  <c r="AD156" i="2"/>
  <c r="AD361" i="2"/>
  <c r="AD239" i="2"/>
  <c r="AD283" i="2"/>
  <c r="AD342" i="2"/>
  <c r="AD320" i="2"/>
  <c r="AD13" i="2"/>
  <c r="AD251" i="2"/>
  <c r="AD196" i="2"/>
  <c r="AD30" i="2"/>
  <c r="AD113" i="2"/>
  <c r="AD242" i="2"/>
  <c r="AD222" i="2"/>
  <c r="AD374" i="2"/>
  <c r="AD358" i="2"/>
  <c r="AD24" i="2"/>
  <c r="AD321" i="2"/>
  <c r="AD82" i="2"/>
  <c r="AD220" i="2"/>
  <c r="AD249" i="2"/>
  <c r="AD150" i="2"/>
  <c r="AD112" i="2"/>
  <c r="AD202" i="2"/>
  <c r="AD262" i="2"/>
  <c r="AD209" i="2"/>
  <c r="AD198" i="2"/>
  <c r="AD5" i="2"/>
  <c r="AD169" i="2"/>
  <c r="AD349" i="2"/>
  <c r="AD214" i="2"/>
  <c r="AD232" i="2"/>
  <c r="AD199" i="2"/>
  <c r="AD67" i="2"/>
  <c r="AD331" i="2"/>
  <c r="AD376" i="2"/>
  <c r="AD76" i="2"/>
  <c r="AD175" i="2"/>
  <c r="Y206" i="2"/>
  <c r="AA206" i="2"/>
  <c r="AD206" i="2" s="1"/>
  <c r="Y81" i="2"/>
  <c r="AA81" i="2"/>
  <c r="AD81" i="2" s="1"/>
  <c r="AC81" i="2"/>
  <c r="Y122" i="2"/>
  <c r="AA122" i="2"/>
  <c r="AD122" i="2" s="1"/>
  <c r="AC122" i="2"/>
  <c r="Y183" i="2"/>
  <c r="AA183" i="2"/>
  <c r="AD183" i="2" s="1"/>
  <c r="Y145" i="2"/>
  <c r="Z383" i="2"/>
  <c r="AA145" i="2"/>
  <c r="AD145" i="2" s="1"/>
  <c r="Y115" i="2"/>
  <c r="AA115" i="2"/>
  <c r="AD115" i="2" s="1"/>
  <c r="Y176" i="2"/>
  <c r="AA176" i="2"/>
  <c r="AD176" i="2" s="1"/>
  <c r="Y302" i="2"/>
  <c r="AA302" i="2"/>
  <c r="AD302" i="2" s="1"/>
  <c r="AC176" i="2"/>
  <c r="AA379" i="2"/>
  <c r="AD379" i="2" s="1"/>
  <c r="Y379" i="2"/>
  <c r="AC379" i="2"/>
  <c r="Y266" i="2"/>
  <c r="AA266" i="2"/>
  <c r="AD266" i="2" s="1"/>
  <c r="Y41" i="2"/>
  <c r="AA41" i="2"/>
  <c r="AD41" i="2" s="1"/>
  <c r="AA108" i="2"/>
  <c r="AD108" i="2" s="1"/>
  <c r="Y108" i="2"/>
  <c r="Y347" i="2"/>
  <c r="AA347" i="2"/>
  <c r="AD347" i="2" s="1"/>
  <c r="Y258" i="2"/>
  <c r="AA258" i="2"/>
  <c r="AD258" i="2" s="1"/>
  <c r="AC9" i="2"/>
  <c r="AC188" i="2"/>
  <c r="AC23" i="2"/>
  <c r="AC246" i="2"/>
  <c r="AC234" i="2"/>
  <c r="AC327" i="2"/>
  <c r="AC359" i="2"/>
  <c r="AC44" i="2"/>
  <c r="AC71" i="2"/>
  <c r="AC315" i="2"/>
  <c r="AA315" i="2"/>
  <c r="AD315" i="2" s="1"/>
  <c r="AA170" i="2"/>
  <c r="AD170" i="2" s="1"/>
  <c r="AA332" i="2"/>
  <c r="AD332" i="2" s="1"/>
  <c r="AA181" i="2"/>
  <c r="AD181" i="2" s="1"/>
  <c r="AA142" i="2"/>
  <c r="AD142" i="2" s="1"/>
  <c r="AA305" i="2"/>
  <c r="AD305" i="2" s="1"/>
  <c r="AA378" i="2"/>
  <c r="AD378" i="2" s="1"/>
  <c r="AA63" i="2"/>
  <c r="AD63" i="2" s="1"/>
  <c r="AA110" i="2"/>
  <c r="AD110" i="2" s="1"/>
  <c r="AA45" i="2"/>
  <c r="AD45" i="2" s="1"/>
  <c r="Y323" i="2"/>
  <c r="AA323" i="2"/>
  <c r="AD323" i="2" s="1"/>
  <c r="AC323" i="2"/>
  <c r="AA6" i="2"/>
  <c r="AD6" i="2" s="1"/>
  <c r="Y6" i="2"/>
  <c r="AL275" i="2"/>
  <c r="AL383" i="2" s="1"/>
  <c r="AM383" i="2"/>
  <c r="AC258" i="2"/>
  <c r="Y136" i="2"/>
  <c r="AA136" i="2"/>
  <c r="AD136" i="2" s="1"/>
  <c r="Y22" i="2"/>
  <c r="AA22" i="2"/>
  <c r="AD22" i="2" s="1"/>
  <c r="Y231" i="2"/>
  <c r="Y328" i="2"/>
  <c r="AA362" i="2"/>
  <c r="AD362" i="2" s="1"/>
  <c r="N383" i="2"/>
  <c r="O383" i="2" s="1"/>
  <c r="Y383" i="2" l="1"/>
  <c r="AE337" i="2"/>
  <c r="AE359" i="2"/>
  <c r="T220" i="2"/>
  <c r="AE258" i="2"/>
  <c r="W81" i="2"/>
  <c r="AE173" i="2"/>
  <c r="AE163" i="2"/>
  <c r="AE23" i="2"/>
  <c r="AB108" i="2"/>
  <c r="AE45" i="2"/>
  <c r="AE218" i="2"/>
  <c r="AE109" i="2"/>
  <c r="AE243" i="2"/>
  <c r="AE338" i="2"/>
  <c r="AE88" i="2"/>
  <c r="AE134" i="2"/>
  <c r="AE196" i="2"/>
  <c r="AE309" i="2"/>
  <c r="AE208" i="2"/>
  <c r="AB266" i="2"/>
  <c r="AE379" i="2"/>
  <c r="AE6" i="2"/>
  <c r="AE70" i="2"/>
  <c r="AE154" i="2"/>
  <c r="AE176" i="2"/>
  <c r="AE57" i="2"/>
  <c r="AE143" i="2"/>
  <c r="AE194" i="2"/>
  <c r="AE123" i="2"/>
  <c r="AE215" i="2"/>
  <c r="AE277" i="2"/>
  <c r="AE128" i="2"/>
  <c r="AE300" i="2"/>
  <c r="AE203" i="2"/>
  <c r="AE280" i="2"/>
  <c r="AE311" i="2"/>
  <c r="AE302" i="2"/>
  <c r="AE351" i="2"/>
  <c r="AB115" i="2"/>
  <c r="AE122" i="2"/>
  <c r="AB81" i="2"/>
  <c r="AE148" i="2"/>
  <c r="AE149" i="2"/>
  <c r="AE98" i="2"/>
  <c r="AE51" i="2"/>
  <c r="AE15" i="2"/>
  <c r="AE130" i="2"/>
  <c r="AE157" i="2"/>
  <c r="AE354" i="2"/>
  <c r="AE93" i="2"/>
  <c r="AE367" i="2"/>
  <c r="AE214" i="2"/>
  <c r="AE55" i="2"/>
  <c r="AE221" i="2"/>
  <c r="AE107" i="2"/>
  <c r="AE284" i="2"/>
  <c r="AE49" i="2"/>
  <c r="AE41" i="2"/>
  <c r="AE46" i="2"/>
  <c r="AE362" i="2"/>
  <c r="AE54" i="2"/>
  <c r="AE315" i="2"/>
  <c r="AE327" i="2"/>
  <c r="AE188" i="2"/>
  <c r="AE140" i="2"/>
  <c r="AE373" i="2"/>
  <c r="AE63" i="2"/>
  <c r="AE298" i="2"/>
  <c r="AE325" i="2"/>
  <c r="AE104" i="2"/>
  <c r="AE290" i="2"/>
  <c r="AE58" i="2"/>
  <c r="AE340" i="2"/>
  <c r="AE170" i="2"/>
  <c r="AE357" i="2"/>
  <c r="AE253" i="2"/>
  <c r="AE294" i="2"/>
  <c r="AE225" i="2"/>
  <c r="AE126" i="2"/>
  <c r="AE261" i="2"/>
  <c r="AE228" i="2"/>
  <c r="AE102" i="2"/>
  <c r="AE256" i="2"/>
  <c r="AE316" i="2"/>
  <c r="AE43" i="2"/>
  <c r="AE235" i="2"/>
  <c r="AE28" i="2"/>
  <c r="AE75" i="2"/>
  <c r="AE113" i="2"/>
  <c r="AE287" i="2"/>
  <c r="AE25" i="2"/>
  <c r="AE105" i="2"/>
  <c r="AE276" i="2"/>
  <c r="AE68" i="2"/>
  <c r="AE166" i="2"/>
  <c r="AE164" i="2"/>
  <c r="AE135" i="2"/>
  <c r="AE349" i="2"/>
  <c r="AE138" i="2"/>
  <c r="AE361" i="2"/>
  <c r="AE223" i="2"/>
  <c r="AE263" i="2"/>
  <c r="AB145" i="2"/>
  <c r="AE328" i="2"/>
  <c r="AE312" i="2"/>
  <c r="AE190" i="2"/>
  <c r="AE378" i="2"/>
  <c r="AE174" i="2"/>
  <c r="AE257" i="2"/>
  <c r="AE278" i="2"/>
  <c r="AE252" i="2"/>
  <c r="AE370" i="2"/>
  <c r="AE274" i="2"/>
  <c r="AE169" i="2"/>
  <c r="AC383" i="2"/>
  <c r="AE245" i="2"/>
  <c r="AE212" i="2"/>
  <c r="AE184" i="2"/>
  <c r="AE142" i="2"/>
  <c r="AE331" i="2"/>
  <c r="AB347" i="2"/>
  <c r="AE77" i="2"/>
  <c r="AE244" i="2"/>
  <c r="AE341" i="2"/>
  <c r="AE82" i="2"/>
  <c r="AE7" i="2"/>
  <c r="AE38" i="2"/>
  <c r="AE264" i="2"/>
  <c r="AE207" i="2"/>
  <c r="AE248" i="2"/>
  <c r="AE86" i="2"/>
  <c r="AE318" i="2"/>
  <c r="AE81" i="2"/>
  <c r="AE323" i="2"/>
  <c r="AE237" i="2"/>
  <c r="AE334" i="2"/>
  <c r="AE71" i="2"/>
  <c r="AE234" i="2"/>
  <c r="AE9" i="2"/>
  <c r="AE314" i="2"/>
  <c r="AE110" i="2"/>
  <c r="AE30" i="2"/>
  <c r="AE355" i="2"/>
  <c r="AE151" i="2"/>
  <c r="AE94" i="2"/>
  <c r="AE366" i="2"/>
  <c r="AE181" i="2"/>
  <c r="AE129" i="2"/>
  <c r="AE262" i="2"/>
  <c r="AE236" i="2"/>
  <c r="AE269" i="2"/>
  <c r="AE343" i="2"/>
  <c r="AE116" i="2"/>
  <c r="AE230" i="2"/>
  <c r="AE333" i="2"/>
  <c r="AE33" i="2"/>
  <c r="AE119" i="2"/>
  <c r="AE286" i="2"/>
  <c r="AE322" i="2"/>
  <c r="AE364" i="2"/>
  <c r="AE159" i="2"/>
  <c r="AE183" i="2"/>
  <c r="AE145" i="2"/>
  <c r="AE31" i="2"/>
  <c r="AE118" i="2"/>
  <c r="AE73" i="2"/>
  <c r="AE65" i="2"/>
  <c r="AE165" i="2"/>
  <c r="AE26" i="2"/>
  <c r="AE79" i="2"/>
  <c r="AE192" i="2"/>
  <c r="AE160" i="2"/>
  <c r="AE5" i="2"/>
  <c r="AB176" i="2"/>
  <c r="AE24" i="2"/>
  <c r="AE27" i="2"/>
  <c r="AE206" i="2"/>
  <c r="AE303" i="2"/>
  <c r="AE189" i="2"/>
  <c r="AE180" i="2"/>
  <c r="AE224" i="2"/>
  <c r="AE365" i="2"/>
  <c r="AE285" i="2"/>
  <c r="AE205" i="2"/>
  <c r="AE85" i="2"/>
  <c r="AE348" i="2"/>
  <c r="AE220" i="2"/>
  <c r="AE111" i="2"/>
  <c r="AE198" i="2"/>
  <c r="AE266" i="2"/>
  <c r="AE329" i="2"/>
  <c r="AE347" i="2"/>
  <c r="AE232" i="2"/>
  <c r="AE187" i="2"/>
  <c r="W318" i="2"/>
  <c r="T332" i="2"/>
  <c r="T256" i="2"/>
  <c r="T41" i="2"/>
  <c r="T338" i="2"/>
  <c r="T170" i="2"/>
  <c r="T286" i="2"/>
  <c r="T206" i="2"/>
  <c r="T262" i="2"/>
  <c r="T370" i="2"/>
  <c r="W342" i="2"/>
  <c r="T168" i="2"/>
  <c r="W291" i="2"/>
  <c r="T97" i="2"/>
  <c r="W83" i="2"/>
  <c r="T74" i="2"/>
  <c r="W368" i="2"/>
  <c r="T356" i="2"/>
  <c r="W150" i="2"/>
  <c r="T144" i="2"/>
  <c r="W249" i="2"/>
  <c r="T114" i="2"/>
  <c r="W32" i="2"/>
  <c r="T20" i="2"/>
  <c r="T195" i="2"/>
  <c r="W191" i="2"/>
  <c r="T211" i="2"/>
  <c r="W89" i="2"/>
  <c r="T48" i="2"/>
  <c r="W200" i="2"/>
  <c r="T210" i="2"/>
  <c r="W95" i="2"/>
  <c r="T36" i="2"/>
  <c r="T315" i="2"/>
  <c r="W219" i="2"/>
  <c r="T336" i="2"/>
  <c r="W162" i="2"/>
  <c r="T127" i="2"/>
  <c r="W377" i="2"/>
  <c r="T330" i="2"/>
  <c r="W281" i="2"/>
  <c r="T241" i="2"/>
  <c r="W233" i="2"/>
  <c r="T106" i="2"/>
  <c r="W66" i="2"/>
  <c r="T16" i="2"/>
  <c r="W310" i="2"/>
  <c r="T185" i="2"/>
  <c r="W175" i="2"/>
  <c r="T103" i="2"/>
  <c r="W91" i="2"/>
  <c r="T204" i="2"/>
  <c r="W101" i="2"/>
  <c r="T289" i="2"/>
  <c r="T77" i="2"/>
  <c r="T124" i="2"/>
  <c r="W120" i="2"/>
  <c r="T374" i="2"/>
  <c r="W369" i="2"/>
  <c r="T141" i="2"/>
  <c r="W137" i="2"/>
  <c r="T282" i="2"/>
  <c r="T222" i="2"/>
  <c r="W158" i="2"/>
  <c r="T242" i="2"/>
  <c r="W59" i="2"/>
  <c r="T19" i="2"/>
  <c r="W313" i="2"/>
  <c r="T182" i="2"/>
  <c r="W271" i="2"/>
  <c r="T353" i="2"/>
  <c r="T75" i="2"/>
  <c r="T329" i="2"/>
  <c r="T149" i="2"/>
  <c r="T240" i="2"/>
  <c r="T226" i="2"/>
  <c r="T113" i="2"/>
  <c r="T61" i="2"/>
  <c r="T30" i="2"/>
  <c r="T17" i="2"/>
  <c r="T196" i="2"/>
  <c r="T180" i="2"/>
  <c r="T287" i="2"/>
  <c r="T261" i="2"/>
  <c r="T216" i="2"/>
  <c r="W259" i="2"/>
  <c r="T40" i="2"/>
  <c r="W345" i="2"/>
  <c r="T171" i="2"/>
  <c r="W167" i="2"/>
  <c r="T90" i="2"/>
  <c r="W53" i="2"/>
  <c r="T201" i="2"/>
  <c r="W296" i="2"/>
  <c r="W292" i="2"/>
  <c r="W263" i="2"/>
  <c r="W265" i="2"/>
  <c r="W317" i="2"/>
  <c r="W302" i="2"/>
  <c r="W174" i="2"/>
  <c r="W305" i="2"/>
  <c r="W33" i="2"/>
  <c r="W115" i="2"/>
  <c r="W147" i="2"/>
  <c r="W378" i="2"/>
  <c r="W298" i="2"/>
  <c r="W347" i="2"/>
  <c r="W176" i="2"/>
  <c r="W311" i="2"/>
  <c r="W63" i="2"/>
  <c r="W154" i="2"/>
  <c r="W145" i="2"/>
  <c r="W126" i="2"/>
  <c r="W183" i="2"/>
  <c r="W24" i="2"/>
  <c r="W110" i="2"/>
  <c r="W159" i="2"/>
  <c r="W138" i="2"/>
  <c r="W45" i="2"/>
  <c r="W354" i="2"/>
  <c r="W266" i="2"/>
  <c r="W340" i="2"/>
  <c r="W258" i="2"/>
  <c r="W6" i="2"/>
  <c r="W181" i="2"/>
  <c r="W22" i="2"/>
  <c r="W108" i="2"/>
  <c r="W157" i="2"/>
  <c r="W142" i="2"/>
  <c r="W136" i="2"/>
  <c r="W379" i="2"/>
  <c r="W72" i="2"/>
  <c r="T318" i="2"/>
  <c r="T128" i="2"/>
  <c r="T376" i="2"/>
  <c r="T367" i="2"/>
  <c r="T357" i="2"/>
  <c r="T135" i="2"/>
  <c r="T331" i="2"/>
  <c r="T274" i="2"/>
  <c r="T236" i="2"/>
  <c r="T160" i="2"/>
  <c r="T248" i="2"/>
  <c r="T111" i="2"/>
  <c r="T67" i="2"/>
  <c r="T35" i="2"/>
  <c r="T199" i="2"/>
  <c r="T172" i="2"/>
  <c r="T88" i="2"/>
  <c r="T300" i="2"/>
  <c r="T78" i="2"/>
  <c r="T378" i="2"/>
  <c r="T325" i="2"/>
  <c r="T147" i="2"/>
  <c r="T232" i="2"/>
  <c r="T115" i="2"/>
  <c r="T105" i="2"/>
  <c r="T33" i="2"/>
  <c r="T21" i="2"/>
  <c r="T305" i="2"/>
  <c r="T186" i="2"/>
  <c r="T174" i="2"/>
  <c r="T104" i="2"/>
  <c r="T302" i="2"/>
  <c r="T92" i="2"/>
  <c r="T80" i="2"/>
  <c r="T214" i="2"/>
  <c r="T253" i="2"/>
  <c r="T349" i="2"/>
  <c r="T337" i="2"/>
  <c r="T169" i="2"/>
  <c r="T269" i="2"/>
  <c r="T5" i="2"/>
  <c r="T11" i="2"/>
  <c r="T198" i="2"/>
  <c r="T304" i="2"/>
  <c r="T209" i="2"/>
  <c r="T317" i="2"/>
  <c r="T343" i="2"/>
  <c r="T265" i="2"/>
  <c r="T294" i="2"/>
  <c r="T263" i="2"/>
  <c r="T79" i="2"/>
  <c r="W319" i="2"/>
  <c r="W346" i="2"/>
  <c r="T342" i="2"/>
  <c r="W87" i="2"/>
  <c r="T291" i="2"/>
  <c r="T72" i="2"/>
  <c r="T119" i="2"/>
  <c r="T379" i="2"/>
  <c r="T362" i="2"/>
  <c r="T136" i="2"/>
  <c r="T328" i="2"/>
  <c r="T142" i="2"/>
  <c r="T231" i="2"/>
  <c r="T157" i="2"/>
  <c r="T243" i="2"/>
  <c r="T108" i="2"/>
  <c r="T68" i="2"/>
  <c r="T22" i="2"/>
  <c r="T308" i="2"/>
  <c r="T181" i="2"/>
  <c r="T299" i="2"/>
  <c r="T6" i="2"/>
  <c r="W352" i="2"/>
  <c r="T83" i="2"/>
  <c r="W375" i="2"/>
  <c r="T368" i="2"/>
  <c r="W273" i="2"/>
  <c r="T150" i="2"/>
  <c r="W229" i="2"/>
  <c r="T249" i="2"/>
  <c r="W64" i="2"/>
  <c r="T32" i="2"/>
  <c r="T306" i="2"/>
  <c r="W195" i="2"/>
  <c r="T272" i="2"/>
  <c r="W211" i="2"/>
  <c r="T381" i="2"/>
  <c r="W48" i="2"/>
  <c r="T295" i="2"/>
  <c r="W210" i="2"/>
  <c r="T85" i="2"/>
  <c r="T122" i="2"/>
  <c r="W36" i="2"/>
  <c r="T258" i="2"/>
  <c r="T43" i="2"/>
  <c r="T340" i="2"/>
  <c r="T275" i="2"/>
  <c r="T266" i="2"/>
  <c r="T303" i="2"/>
  <c r="T321" i="2"/>
  <c r="W315" i="2"/>
  <c r="T344" i="2"/>
  <c r="W336" i="2"/>
  <c r="T354" i="2"/>
  <c r="T121" i="2"/>
  <c r="T45" i="2"/>
  <c r="T364" i="2"/>
  <c r="T138" i="2"/>
  <c r="T326" i="2"/>
  <c r="T225" i="2"/>
  <c r="T159" i="2"/>
  <c r="T245" i="2"/>
  <c r="T110" i="2"/>
  <c r="T70" i="2"/>
  <c r="T24" i="2"/>
  <c r="T312" i="2"/>
  <c r="T183" i="2"/>
  <c r="T264" i="2"/>
  <c r="T76" i="2"/>
  <c r="W127" i="2"/>
  <c r="T358" i="2"/>
  <c r="W330" i="2"/>
  <c r="T146" i="2"/>
  <c r="W241" i="2"/>
  <c r="T247" i="2"/>
  <c r="W106" i="2"/>
  <c r="T29" i="2"/>
  <c r="W16" i="2"/>
  <c r="T193" i="2"/>
  <c r="W185" i="2"/>
  <c r="T268" i="2"/>
  <c r="W103" i="2"/>
  <c r="T12" i="2"/>
  <c r="W204" i="2"/>
  <c r="T10" i="2"/>
  <c r="W289" i="2"/>
  <c r="T192" i="2"/>
  <c r="AB318" i="2"/>
  <c r="T71" i="2"/>
  <c r="W124" i="2"/>
  <c r="T44" i="2"/>
  <c r="W374" i="2"/>
  <c r="T359" i="2"/>
  <c r="W141" i="2"/>
  <c r="T327" i="2"/>
  <c r="W282" i="2"/>
  <c r="T234" i="2"/>
  <c r="W222" i="2"/>
  <c r="T246" i="2"/>
  <c r="W242" i="2"/>
  <c r="T23" i="2"/>
  <c r="W19" i="2"/>
  <c r="T188" i="2"/>
  <c r="W182" i="2"/>
  <c r="T9" i="2"/>
  <c r="T84" i="2"/>
  <c r="W216" i="2"/>
  <c r="T251" i="2"/>
  <c r="W40" i="2"/>
  <c r="T335" i="2"/>
  <c r="W171" i="2"/>
  <c r="T267" i="2"/>
  <c r="W90" i="2"/>
  <c r="T13" i="2"/>
  <c r="W201" i="2"/>
  <c r="T320" i="2"/>
  <c r="T347" i="2"/>
  <c r="T270" i="2"/>
  <c r="T298" i="2"/>
  <c r="W55" i="2"/>
  <c r="W38" i="2"/>
  <c r="W207" i="2"/>
  <c r="W285" i="2"/>
  <c r="W194" i="2"/>
  <c r="W27" i="2"/>
  <c r="W109" i="2"/>
  <c r="W143" i="2"/>
  <c r="W365" i="2"/>
  <c r="W351" i="2"/>
  <c r="W333" i="2"/>
  <c r="W287" i="2"/>
  <c r="W196" i="2"/>
  <c r="W30" i="2"/>
  <c r="W113" i="2"/>
  <c r="W240" i="2"/>
  <c r="W329" i="2"/>
  <c r="W353" i="2"/>
  <c r="W179" i="2"/>
  <c r="W18" i="2"/>
  <c r="W60" i="2"/>
  <c r="W155" i="2"/>
  <c r="W235" i="2"/>
  <c r="W134" i="2"/>
  <c r="W373" i="2"/>
  <c r="W129" i="2"/>
  <c r="W280" i="2"/>
  <c r="W334" i="2"/>
  <c r="W254" i="2"/>
  <c r="W54" i="2"/>
  <c r="W173" i="2"/>
  <c r="W314" i="2"/>
  <c r="W58" i="2"/>
  <c r="W278" i="2"/>
  <c r="W237" i="2"/>
  <c r="W131" i="2"/>
  <c r="W366" i="2"/>
  <c r="W123" i="2"/>
  <c r="W370" i="2"/>
  <c r="W301" i="2"/>
  <c r="W277" i="2"/>
  <c r="W252" i="2"/>
  <c r="W209" i="2"/>
  <c r="W198" i="2"/>
  <c r="W5" i="2"/>
  <c r="W169" i="2"/>
  <c r="W349" i="2"/>
  <c r="W214" i="2"/>
  <c r="W300" i="2"/>
  <c r="W172" i="2"/>
  <c r="W35" i="2"/>
  <c r="W111" i="2"/>
  <c r="W160" i="2"/>
  <c r="W274" i="2"/>
  <c r="W135" i="2"/>
  <c r="W367" i="2"/>
  <c r="W128" i="2"/>
  <c r="T355" i="2"/>
  <c r="T118" i="2"/>
  <c r="T372" i="2"/>
  <c r="T361" i="2"/>
  <c r="T139" i="2"/>
  <c r="T132" i="2"/>
  <c r="T284" i="2"/>
  <c r="T224" i="2"/>
  <c r="T156" i="2"/>
  <c r="T244" i="2"/>
  <c r="T57" i="2"/>
  <c r="T25" i="2"/>
  <c r="T309" i="2"/>
  <c r="T184" i="2"/>
  <c r="T96" i="2"/>
  <c r="T51" i="2"/>
  <c r="T351" i="2"/>
  <c r="T73" i="2"/>
  <c r="T365" i="2"/>
  <c r="T151" i="2"/>
  <c r="T143" i="2"/>
  <c r="T228" i="2"/>
  <c r="T109" i="2"/>
  <c r="T65" i="2"/>
  <c r="T27" i="2"/>
  <c r="T15" i="2"/>
  <c r="T194" i="2"/>
  <c r="T178" i="2"/>
  <c r="T285" i="2"/>
  <c r="T94" i="2"/>
  <c r="T207" i="2"/>
  <c r="T316" i="2"/>
  <c r="T130" i="2"/>
  <c r="T257" i="2"/>
  <c r="T42" i="2"/>
  <c r="T341" i="2"/>
  <c r="T276" i="2"/>
  <c r="T165" i="2"/>
  <c r="T102" i="2"/>
  <c r="T49" i="2"/>
  <c r="T205" i="2"/>
  <c r="T3" i="2"/>
  <c r="T290" i="2"/>
  <c r="T322" i="2"/>
  <c r="T38" i="2"/>
  <c r="T163" i="2"/>
  <c r="T55" i="2"/>
  <c r="T203" i="2"/>
  <c r="W332" i="2"/>
  <c r="T323" i="2"/>
  <c r="T217" i="2"/>
  <c r="W168" i="2"/>
  <c r="T99" i="2"/>
  <c r="W97" i="2"/>
  <c r="T202" i="2"/>
  <c r="T123" i="2"/>
  <c r="T46" i="2"/>
  <c r="T366" i="2"/>
  <c r="T140" i="2"/>
  <c r="T131" i="2"/>
  <c r="T324" i="2"/>
  <c r="T237" i="2"/>
  <c r="T223" i="2"/>
  <c r="T278" i="2"/>
  <c r="T112" i="2"/>
  <c r="T58" i="2"/>
  <c r="T26" i="2"/>
  <c r="T314" i="2"/>
  <c r="T187" i="2"/>
  <c r="T173" i="2"/>
  <c r="T293" i="2"/>
  <c r="T54" i="2"/>
  <c r="W74" i="2"/>
  <c r="T125" i="2"/>
  <c r="W356" i="2"/>
  <c r="T283" i="2"/>
  <c r="W144" i="2"/>
  <c r="T239" i="2"/>
  <c r="W114" i="2"/>
  <c r="T62" i="2"/>
  <c r="W20" i="2"/>
  <c r="T14" i="2"/>
  <c r="T191" i="2"/>
  <c r="W177" i="2"/>
  <c r="T89" i="2"/>
  <c r="W260" i="2"/>
  <c r="T200" i="2"/>
  <c r="W56" i="2"/>
  <c r="T95" i="2"/>
  <c r="W8" i="2"/>
  <c r="W82" i="2"/>
  <c r="T215" i="2"/>
  <c r="T254" i="2"/>
  <c r="T37" i="2"/>
  <c r="T334" i="2"/>
  <c r="T166" i="2"/>
  <c r="T280" i="2"/>
  <c r="T208" i="2"/>
  <c r="T219" i="2"/>
  <c r="W39" i="2"/>
  <c r="T162" i="2"/>
  <c r="W50" i="2"/>
  <c r="T129" i="2"/>
  <c r="T117" i="2"/>
  <c r="T373" i="2"/>
  <c r="T360" i="2"/>
  <c r="T134" i="2"/>
  <c r="T148" i="2"/>
  <c r="T235" i="2"/>
  <c r="T221" i="2"/>
  <c r="T155" i="2"/>
  <c r="T116" i="2"/>
  <c r="T60" i="2"/>
  <c r="T28" i="2"/>
  <c r="T18" i="2"/>
  <c r="T189" i="2"/>
  <c r="T179" i="2"/>
  <c r="T297" i="2"/>
  <c r="T377" i="2"/>
  <c r="W371" i="2"/>
  <c r="T281" i="2"/>
  <c r="W152" i="2"/>
  <c r="T233" i="2"/>
  <c r="W227" i="2"/>
  <c r="T66" i="2"/>
  <c r="W34" i="2"/>
  <c r="T310" i="2"/>
  <c r="W197" i="2"/>
  <c r="T175" i="2"/>
  <c r="W279" i="2"/>
  <c r="T91" i="2"/>
  <c r="W52" i="2"/>
  <c r="T101" i="2"/>
  <c r="W4" i="2"/>
  <c r="T120" i="2"/>
  <c r="W47" i="2"/>
  <c r="T369" i="2"/>
  <c r="W363" i="2"/>
  <c r="T137" i="2"/>
  <c r="W133" i="2"/>
  <c r="W238" i="2"/>
  <c r="T158" i="2"/>
  <c r="W250" i="2"/>
  <c r="T59" i="2"/>
  <c r="W69" i="2"/>
  <c r="T313" i="2"/>
  <c r="W307" i="2"/>
  <c r="T271" i="2"/>
  <c r="W100" i="2"/>
  <c r="W350" i="2"/>
  <c r="T259" i="2"/>
  <c r="W255" i="2"/>
  <c r="T345" i="2"/>
  <c r="W339" i="2"/>
  <c r="T167" i="2"/>
  <c r="W161" i="2"/>
  <c r="T53" i="2"/>
  <c r="W380" i="2"/>
  <c r="T296" i="2"/>
  <c r="W288" i="2"/>
  <c r="T218" i="2"/>
  <c r="T333" i="2"/>
  <c r="T98" i="2"/>
  <c r="T292" i="2"/>
  <c r="W7" i="2"/>
  <c r="W203" i="2"/>
  <c r="W163" i="2"/>
  <c r="W322" i="2"/>
  <c r="W94" i="2"/>
  <c r="W178" i="2"/>
  <c r="W15" i="2"/>
  <c r="W65" i="2"/>
  <c r="W228" i="2"/>
  <c r="W151" i="2"/>
  <c r="W73" i="2"/>
  <c r="W98" i="2"/>
  <c r="W218" i="2"/>
  <c r="W261" i="2"/>
  <c r="W180" i="2"/>
  <c r="W17" i="2"/>
  <c r="W61" i="2"/>
  <c r="W226" i="2"/>
  <c r="W149" i="2"/>
  <c r="W75" i="2"/>
  <c r="W297" i="2"/>
  <c r="W189" i="2"/>
  <c r="W28" i="2"/>
  <c r="W116" i="2"/>
  <c r="W221" i="2"/>
  <c r="W148" i="2"/>
  <c r="W360" i="2"/>
  <c r="W117" i="2"/>
  <c r="W208" i="2"/>
  <c r="W166" i="2"/>
  <c r="W37" i="2"/>
  <c r="W215" i="2"/>
  <c r="W293" i="2"/>
  <c r="W187" i="2"/>
  <c r="W26" i="2"/>
  <c r="W112" i="2"/>
  <c r="W223" i="2"/>
  <c r="W324" i="2"/>
  <c r="W140" i="2"/>
  <c r="W46" i="2"/>
  <c r="W93" i="2"/>
  <c r="W164" i="2"/>
  <c r="W348" i="2"/>
  <c r="W213" i="2"/>
  <c r="W304" i="2"/>
  <c r="W11" i="2"/>
  <c r="W269" i="2"/>
  <c r="W337" i="2"/>
  <c r="W253" i="2"/>
  <c r="W80" i="2"/>
  <c r="W88" i="2"/>
  <c r="W199" i="2"/>
  <c r="W67" i="2"/>
  <c r="W248" i="2"/>
  <c r="W236" i="2"/>
  <c r="W331" i="2"/>
  <c r="W357" i="2"/>
  <c r="W376" i="2"/>
  <c r="T277" i="2"/>
  <c r="W323" i="2"/>
  <c r="T82" i="2"/>
  <c r="W344" i="2"/>
  <c r="T50" i="2"/>
  <c r="W358" i="2"/>
  <c r="T152" i="2"/>
  <c r="W247" i="2"/>
  <c r="T34" i="2"/>
  <c r="W193" i="2"/>
  <c r="T279" i="2"/>
  <c r="W12" i="2"/>
  <c r="T4" i="2"/>
  <c r="W85" i="2"/>
  <c r="W243" i="2"/>
  <c r="W119" i="2"/>
  <c r="W41" i="2"/>
  <c r="W79" i="2"/>
  <c r="W341" i="2"/>
  <c r="W309" i="2"/>
  <c r="W156" i="2"/>
  <c r="W118" i="2"/>
  <c r="AE99" i="2"/>
  <c r="AB136" i="2"/>
  <c r="AB237" i="2"/>
  <c r="AB173" i="2"/>
  <c r="AB368" i="2"/>
  <c r="AB239" i="2"/>
  <c r="AB14" i="2"/>
  <c r="AB8" i="2"/>
  <c r="AB334" i="2"/>
  <c r="AB39" i="2"/>
  <c r="AE336" i="2"/>
  <c r="AB364" i="2"/>
  <c r="AB326" i="2"/>
  <c r="AB225" i="2"/>
  <c r="AB245" i="2"/>
  <c r="AB70" i="2"/>
  <c r="AB312" i="2"/>
  <c r="AE127" i="2"/>
  <c r="AB152" i="2"/>
  <c r="AE241" i="2"/>
  <c r="AB34" i="2"/>
  <c r="AB197" i="2"/>
  <c r="AE185" i="2"/>
  <c r="AB52" i="2"/>
  <c r="AE204" i="2"/>
  <c r="AE124" i="2"/>
  <c r="AE374" i="2"/>
  <c r="AB133" i="2"/>
  <c r="AE282" i="2"/>
  <c r="AB250" i="2"/>
  <c r="AE242" i="2"/>
  <c r="AB307" i="2"/>
  <c r="AB100" i="2"/>
  <c r="AB86" i="2"/>
  <c r="AB126" i="2"/>
  <c r="AB230" i="2"/>
  <c r="AB107" i="2"/>
  <c r="AB311" i="2"/>
  <c r="AB259" i="2"/>
  <c r="AE251" i="2"/>
  <c r="AB167" i="2"/>
  <c r="AB380" i="2"/>
  <c r="AE201" i="2"/>
  <c r="AB298" i="2"/>
  <c r="AB361" i="2"/>
  <c r="AB132" i="2"/>
  <c r="AB57" i="2"/>
  <c r="AB96" i="2"/>
  <c r="AB325" i="2"/>
  <c r="AB147" i="2"/>
  <c r="AB33" i="2"/>
  <c r="AB21" i="2"/>
  <c r="AB186" i="2"/>
  <c r="AB104" i="2"/>
  <c r="AB130" i="2"/>
  <c r="AB276" i="2"/>
  <c r="AB205" i="2"/>
  <c r="AB290" i="2"/>
  <c r="AB119" i="2"/>
  <c r="AB366" i="2"/>
  <c r="AB68" i="2"/>
  <c r="AB293" i="2"/>
  <c r="AE150" i="2"/>
  <c r="T348" i="2"/>
  <c r="T93" i="2"/>
  <c r="W217" i="2"/>
  <c r="T87" i="2"/>
  <c r="W202" i="2"/>
  <c r="T352" i="2"/>
  <c r="W125" i="2"/>
  <c r="T273" i="2"/>
  <c r="W239" i="2"/>
  <c r="T64" i="2"/>
  <c r="W14" i="2"/>
  <c r="W272" i="2"/>
  <c r="T260" i="2"/>
  <c r="W295" i="2"/>
  <c r="T8" i="2"/>
  <c r="W44" i="2"/>
  <c r="T363" i="2"/>
  <c r="W327" i="2"/>
  <c r="T238" i="2"/>
  <c r="W246" i="2"/>
  <c r="T69" i="2"/>
  <c r="W188" i="2"/>
  <c r="T100" i="2"/>
  <c r="T126" i="2"/>
  <c r="T154" i="2"/>
  <c r="T311" i="2"/>
  <c r="T350" i="2"/>
  <c r="W251" i="2"/>
  <c r="T339" i="2"/>
  <c r="W267" i="2"/>
  <c r="T380" i="2"/>
  <c r="T7" i="2"/>
  <c r="W294" i="2"/>
  <c r="W186" i="2"/>
  <c r="W325" i="2"/>
  <c r="W31" i="2"/>
  <c r="W86" i="2"/>
  <c r="W70" i="2"/>
  <c r="W364" i="2"/>
  <c r="W43" i="2"/>
  <c r="W299" i="2"/>
  <c r="W231" i="2"/>
  <c r="W286" i="2"/>
  <c r="W256" i="2"/>
  <c r="W290" i="2"/>
  <c r="W102" i="2"/>
  <c r="W42" i="2"/>
  <c r="W51" i="2"/>
  <c r="W25" i="2"/>
  <c r="W224" i="2"/>
  <c r="W139" i="2"/>
  <c r="W355" i="2"/>
  <c r="AB46" i="2"/>
  <c r="AB140" i="2"/>
  <c r="AB36" i="2"/>
  <c r="T252" i="2"/>
  <c r="T301" i="2"/>
  <c r="T319" i="2"/>
  <c r="W122" i="2"/>
  <c r="W321" i="2"/>
  <c r="T39" i="2"/>
  <c r="W76" i="2"/>
  <c r="T213" i="2"/>
  <c r="T164" i="2"/>
  <c r="T346" i="2"/>
  <c r="W99" i="2"/>
  <c r="T375" i="2"/>
  <c r="W283" i="2"/>
  <c r="T229" i="2"/>
  <c r="W62" i="2"/>
  <c r="W306" i="2"/>
  <c r="T177" i="2"/>
  <c r="W381" i="2"/>
  <c r="T56" i="2"/>
  <c r="W192" i="2"/>
  <c r="W71" i="2"/>
  <c r="T47" i="2"/>
  <c r="W359" i="2"/>
  <c r="T133" i="2"/>
  <c r="W234" i="2"/>
  <c r="T250" i="2"/>
  <c r="W23" i="2"/>
  <c r="T307" i="2"/>
  <c r="W9" i="2"/>
  <c r="T145" i="2"/>
  <c r="T63" i="2"/>
  <c r="T176" i="2"/>
  <c r="W84" i="2"/>
  <c r="T255" i="2"/>
  <c r="W335" i="2"/>
  <c r="T161" i="2"/>
  <c r="W13" i="2"/>
  <c r="T288" i="2"/>
  <c r="W92" i="2"/>
  <c r="W105" i="2"/>
  <c r="W270" i="2"/>
  <c r="W212" i="2"/>
  <c r="W230" i="2"/>
  <c r="W264" i="2"/>
  <c r="W225" i="2"/>
  <c r="W303" i="2"/>
  <c r="W68" i="2"/>
  <c r="W362" i="2"/>
  <c r="W262" i="2"/>
  <c r="W338" i="2"/>
  <c r="W205" i="2"/>
  <c r="W276" i="2"/>
  <c r="W130" i="2"/>
  <c r="W184" i="2"/>
  <c r="W244" i="2"/>
  <c r="W284" i="2"/>
  <c r="W372" i="2"/>
  <c r="AB323" i="2"/>
  <c r="AB328" i="2"/>
  <c r="AB231" i="2"/>
  <c r="AB314" i="2"/>
  <c r="AB6" i="2"/>
  <c r="AE36" i="2"/>
  <c r="AB43" i="2"/>
  <c r="T153" i="2"/>
  <c r="T107" i="2"/>
  <c r="T190" i="2"/>
  <c r="W104" i="2"/>
  <c r="W232" i="2"/>
  <c r="W320" i="2"/>
  <c r="W190" i="2"/>
  <c r="W153" i="2"/>
  <c r="W77" i="2"/>
  <c r="W312" i="2"/>
  <c r="W326" i="2"/>
  <c r="W275" i="2"/>
  <c r="W206" i="2"/>
  <c r="W49" i="2"/>
  <c r="W316" i="2"/>
  <c r="W132" i="2"/>
  <c r="AB342" i="2"/>
  <c r="AB291" i="2"/>
  <c r="AE202" i="2"/>
  <c r="AB362" i="2"/>
  <c r="AB112" i="2"/>
  <c r="AB54" i="2"/>
  <c r="AE283" i="2"/>
  <c r="AE62" i="2"/>
  <c r="AE211" i="2"/>
  <c r="AB303" i="2"/>
  <c r="AB50" i="2"/>
  <c r="AB121" i="2"/>
  <c r="AB45" i="2"/>
  <c r="AB138" i="2"/>
  <c r="AB159" i="2"/>
  <c r="AB110" i="2"/>
  <c r="AB24" i="2"/>
  <c r="AB264" i="2"/>
  <c r="AB371" i="2"/>
  <c r="AE330" i="2"/>
  <c r="AB227" i="2"/>
  <c r="AE106" i="2"/>
  <c r="AE16" i="2"/>
  <c r="AB279" i="2"/>
  <c r="AE103" i="2"/>
  <c r="AB4" i="2"/>
  <c r="AE289" i="2"/>
  <c r="AB47" i="2"/>
  <c r="AB363" i="2"/>
  <c r="AE141" i="2"/>
  <c r="AB238" i="2"/>
  <c r="AE222" i="2"/>
  <c r="AB69" i="2"/>
  <c r="AE19" i="2"/>
  <c r="AE182" i="2"/>
  <c r="AB153" i="2"/>
  <c r="AB154" i="2"/>
  <c r="AB63" i="2"/>
  <c r="AB31" i="2"/>
  <c r="AB190" i="2"/>
  <c r="AB212" i="2"/>
  <c r="AE84" i="2"/>
  <c r="AB345" i="2"/>
  <c r="AE335" i="2"/>
  <c r="AE90" i="2"/>
  <c r="AB288" i="2"/>
  <c r="AB320" i="2"/>
  <c r="AB270" i="2"/>
  <c r="AB118" i="2"/>
  <c r="AB156" i="2"/>
  <c r="AB309" i="2"/>
  <c r="AE78" i="2"/>
  <c r="AB378" i="2"/>
  <c r="AB232" i="2"/>
  <c r="AB105" i="2"/>
  <c r="AB305" i="2"/>
  <c r="AB174" i="2"/>
  <c r="AB92" i="2"/>
  <c r="AB42" i="2"/>
  <c r="AB102" i="2"/>
  <c r="AB217" i="2"/>
  <c r="AB72" i="2"/>
  <c r="AB142" i="2"/>
  <c r="AB157" i="2"/>
  <c r="AB243" i="2"/>
  <c r="AB308" i="2"/>
  <c r="AB181" i="2"/>
  <c r="AB125" i="2"/>
  <c r="T212" i="2"/>
  <c r="W21" i="2"/>
  <c r="W107" i="2"/>
  <c r="W3" i="2"/>
  <c r="W57" i="2"/>
  <c r="AE342" i="2"/>
  <c r="AB99" i="2"/>
  <c r="AB22" i="2"/>
  <c r="AE239" i="2"/>
  <c r="AB62" i="2"/>
  <c r="AE8" i="2"/>
  <c r="AE39" i="2"/>
  <c r="AB336" i="2"/>
  <c r="AB148" i="2"/>
  <c r="AB189" i="2"/>
  <c r="AB149" i="2"/>
  <c r="AB180" i="2"/>
  <c r="AE259" i="2"/>
  <c r="AB251" i="2"/>
  <c r="AE167" i="2"/>
  <c r="AB90" i="2"/>
  <c r="AE288" i="2"/>
  <c r="AB98" i="2"/>
  <c r="AB224" i="2"/>
  <c r="AB51" i="2"/>
  <c r="AB78" i="2"/>
  <c r="AB365" i="2"/>
  <c r="AB15" i="2"/>
  <c r="AB285" i="2"/>
  <c r="AB257" i="2"/>
  <c r="AB3" i="2"/>
  <c r="AB379" i="2"/>
  <c r="AB278" i="2"/>
  <c r="AB85" i="2"/>
  <c r="AB37" i="2"/>
  <c r="AB354" i="2"/>
  <c r="AB252" i="2"/>
  <c r="AB348" i="2"/>
  <c r="AB301" i="2"/>
  <c r="AB93" i="2"/>
  <c r="AB370" i="2"/>
  <c r="AB346" i="2"/>
  <c r="AE168" i="2"/>
  <c r="AB87" i="2"/>
  <c r="AE97" i="2"/>
  <c r="AB220" i="2"/>
  <c r="AB219" i="2"/>
  <c r="AE344" i="2"/>
  <c r="AB162" i="2"/>
  <c r="AB71" i="2"/>
  <c r="AB120" i="2"/>
  <c r="AE137" i="2"/>
  <c r="AB234" i="2"/>
  <c r="AB158" i="2"/>
  <c r="AE313" i="2"/>
  <c r="AB9" i="2"/>
  <c r="AB292" i="2"/>
  <c r="AB367" i="2"/>
  <c r="AB274" i="2"/>
  <c r="AB111" i="2"/>
  <c r="AB172" i="2"/>
  <c r="AB214" i="2"/>
  <c r="AB169" i="2"/>
  <c r="AB198" i="2"/>
  <c r="AB317" i="2"/>
  <c r="AB55" i="2"/>
  <c r="AB294" i="2"/>
  <c r="W257" i="2"/>
  <c r="AB202" i="2"/>
  <c r="AB283" i="2"/>
  <c r="AE345" i="2"/>
  <c r="AB372" i="2"/>
  <c r="AB215" i="2"/>
  <c r="AE346" i="2"/>
  <c r="AB97" i="2"/>
  <c r="AE162" i="2"/>
  <c r="AB137" i="2"/>
  <c r="AB23" i="2"/>
  <c r="AB192" i="2"/>
  <c r="W146" i="2"/>
  <c r="T227" i="2"/>
  <c r="W268" i="2"/>
  <c r="T52" i="2"/>
  <c r="T86" i="2"/>
  <c r="W78" i="2"/>
  <c r="W245" i="2"/>
  <c r="W308" i="2"/>
  <c r="W170" i="2"/>
  <c r="W165" i="2"/>
  <c r="AB258" i="2"/>
  <c r="AB275" i="2"/>
  <c r="AB373" i="2"/>
  <c r="AB60" i="2"/>
  <c r="AE371" i="2"/>
  <c r="AB330" i="2"/>
  <c r="AE227" i="2"/>
  <c r="AB106" i="2"/>
  <c r="AE197" i="2"/>
  <c r="AB185" i="2"/>
  <c r="AE52" i="2"/>
  <c r="AB204" i="2"/>
  <c r="AB77" i="2"/>
  <c r="AB124" i="2"/>
  <c r="AE363" i="2"/>
  <c r="AB141" i="2"/>
  <c r="AE238" i="2"/>
  <c r="AB222" i="2"/>
  <c r="AE69" i="2"/>
  <c r="AB19" i="2"/>
  <c r="AE100" i="2"/>
  <c r="AB30" i="2"/>
  <c r="AB218" i="2"/>
  <c r="AB355" i="2"/>
  <c r="AB244" i="2"/>
  <c r="AB151" i="2"/>
  <c r="AB109" i="2"/>
  <c r="AB94" i="2"/>
  <c r="AB341" i="2"/>
  <c r="AE217" i="2"/>
  <c r="AB324" i="2"/>
  <c r="AB58" i="2"/>
  <c r="AB299" i="2"/>
  <c r="AE249" i="2"/>
  <c r="AB32" i="2"/>
  <c r="AE195" i="2"/>
  <c r="AB177" i="2"/>
  <c r="AE260" i="2"/>
  <c r="AB48" i="2"/>
  <c r="AE56" i="2"/>
  <c r="AB210" i="2"/>
  <c r="AB82" i="2"/>
  <c r="AB340" i="2"/>
  <c r="AB129" i="2"/>
  <c r="AB332" i="2"/>
  <c r="AB338" i="2"/>
  <c r="AB170" i="2"/>
  <c r="AB262" i="2"/>
  <c r="AB319" i="2"/>
  <c r="AB131" i="2"/>
  <c r="AB352" i="2"/>
  <c r="AE83" i="2"/>
  <c r="AB74" i="2"/>
  <c r="AE375" i="2"/>
  <c r="AB356" i="2"/>
  <c r="AE273" i="2"/>
  <c r="AB144" i="2"/>
  <c r="AE229" i="2"/>
  <c r="AB114" i="2"/>
  <c r="AE64" i="2"/>
  <c r="AB20" i="2"/>
  <c r="AE306" i="2"/>
  <c r="AB191" i="2"/>
  <c r="AE272" i="2"/>
  <c r="AB89" i="2"/>
  <c r="AE381" i="2"/>
  <c r="AB200" i="2"/>
  <c r="AE295" i="2"/>
  <c r="AB95" i="2"/>
  <c r="AE321" i="2"/>
  <c r="AB76" i="2"/>
  <c r="AE377" i="2"/>
  <c r="AB358" i="2"/>
  <c r="AE281" i="2"/>
  <c r="AB146" i="2"/>
  <c r="AE233" i="2"/>
  <c r="AB247" i="2"/>
  <c r="AE66" i="2"/>
  <c r="AB29" i="2"/>
  <c r="AE310" i="2"/>
  <c r="AB193" i="2"/>
  <c r="AE175" i="2"/>
  <c r="AB268" i="2"/>
  <c r="AE91" i="2"/>
  <c r="AB12" i="2"/>
  <c r="AE101" i="2"/>
  <c r="AB10" i="2"/>
  <c r="AB44" i="2"/>
  <c r="AB369" i="2"/>
  <c r="AB246" i="2"/>
  <c r="AB59" i="2"/>
  <c r="AE271" i="2"/>
  <c r="AB350" i="2"/>
  <c r="AE216" i="2"/>
  <c r="AB255" i="2"/>
  <c r="AE40" i="2"/>
  <c r="AB339" i="2"/>
  <c r="AE171" i="2"/>
  <c r="AB161" i="2"/>
  <c r="AE267" i="2"/>
  <c r="AB53" i="2"/>
  <c r="AE13" i="2"/>
  <c r="AB296" i="2"/>
  <c r="AB7" i="2"/>
  <c r="AB357" i="2"/>
  <c r="AB236" i="2"/>
  <c r="AB67" i="2"/>
  <c r="AB88" i="2"/>
  <c r="AB253" i="2"/>
  <c r="AB269" i="2"/>
  <c r="AB304" i="2"/>
  <c r="AB38" i="2"/>
  <c r="T230" i="2"/>
  <c r="W328" i="2"/>
  <c r="AE291" i="2"/>
  <c r="AB211" i="2"/>
  <c r="AE50" i="2"/>
  <c r="AB155" i="2"/>
  <c r="AB75" i="2"/>
  <c r="AB240" i="2"/>
  <c r="AB113" i="2"/>
  <c r="AB287" i="2"/>
  <c r="AB335" i="2"/>
  <c r="AB201" i="2"/>
  <c r="AB25" i="2"/>
  <c r="AB73" i="2"/>
  <c r="AB143" i="2"/>
  <c r="AB165" i="2"/>
  <c r="AB26" i="2"/>
  <c r="AB150" i="2"/>
  <c r="AB79" i="2"/>
  <c r="AB277" i="2"/>
  <c r="AB168" i="2"/>
  <c r="AE219" i="2"/>
  <c r="AE158" i="2"/>
  <c r="AB353" i="2"/>
  <c r="AB128" i="2"/>
  <c r="AB135" i="2"/>
  <c r="AB349" i="2"/>
  <c r="AB5" i="2"/>
  <c r="AB209" i="2"/>
  <c r="AB343" i="2"/>
  <c r="T371" i="2"/>
  <c r="W29" i="2"/>
  <c r="T197" i="2"/>
  <c r="W10" i="2"/>
  <c r="T31" i="2"/>
  <c r="W343" i="2"/>
  <c r="W96" i="2"/>
  <c r="AB280" i="2"/>
  <c r="AB117" i="2"/>
  <c r="AB134" i="2"/>
  <c r="AB221" i="2"/>
  <c r="AB116" i="2"/>
  <c r="AB18" i="2"/>
  <c r="AB297" i="2"/>
  <c r="AB127" i="2"/>
  <c r="AE152" i="2"/>
  <c r="AB241" i="2"/>
  <c r="AE34" i="2"/>
  <c r="AB16" i="2"/>
  <c r="AE279" i="2"/>
  <c r="AB103" i="2"/>
  <c r="AE4" i="2"/>
  <c r="AB289" i="2"/>
  <c r="AE47" i="2"/>
  <c r="AB374" i="2"/>
  <c r="AE133" i="2"/>
  <c r="AB282" i="2"/>
  <c r="AE250" i="2"/>
  <c r="AB242" i="2"/>
  <c r="AE307" i="2"/>
  <c r="AB182" i="2"/>
  <c r="AB329" i="2"/>
  <c r="AB226" i="2"/>
  <c r="AB61" i="2"/>
  <c r="AB196" i="2"/>
  <c r="AB261" i="2"/>
  <c r="AB333" i="2"/>
  <c r="AB139" i="2"/>
  <c r="AB284" i="2"/>
  <c r="AB184" i="2"/>
  <c r="AB228" i="2"/>
  <c r="AB27" i="2"/>
  <c r="AB178" i="2"/>
  <c r="AB207" i="2"/>
  <c r="AB80" i="2"/>
  <c r="AB49" i="2"/>
  <c r="AB223" i="2"/>
  <c r="AB187" i="2"/>
  <c r="AB249" i="2"/>
  <c r="AE32" i="2"/>
  <c r="AB195" i="2"/>
  <c r="AE177" i="2"/>
  <c r="AB260" i="2"/>
  <c r="AE48" i="2"/>
  <c r="AB56" i="2"/>
  <c r="AE210" i="2"/>
  <c r="AB254" i="2"/>
  <c r="AB208" i="2"/>
  <c r="AB256" i="2"/>
  <c r="AB41" i="2"/>
  <c r="AB286" i="2"/>
  <c r="AB206" i="2"/>
  <c r="AE319" i="2"/>
  <c r="AE352" i="2"/>
  <c r="AB83" i="2"/>
  <c r="AE74" i="2"/>
  <c r="AB375" i="2"/>
  <c r="AE356" i="2"/>
  <c r="AB273" i="2"/>
  <c r="AE144" i="2"/>
  <c r="AB229" i="2"/>
  <c r="AE114" i="2"/>
  <c r="AB64" i="2"/>
  <c r="AE20" i="2"/>
  <c r="AB306" i="2"/>
  <c r="AE191" i="2"/>
  <c r="AB272" i="2"/>
  <c r="AE89" i="2"/>
  <c r="AB381" i="2"/>
  <c r="AE200" i="2"/>
  <c r="AB295" i="2"/>
  <c r="AE95" i="2"/>
  <c r="AB321" i="2"/>
  <c r="AB315" i="2"/>
  <c r="AE76" i="2"/>
  <c r="AB377" i="2"/>
  <c r="AE358" i="2"/>
  <c r="AB281" i="2"/>
  <c r="AE146" i="2"/>
  <c r="AB233" i="2"/>
  <c r="AE247" i="2"/>
  <c r="AB66" i="2"/>
  <c r="AE29" i="2"/>
  <c r="AB310" i="2"/>
  <c r="AE193" i="2"/>
  <c r="AB175" i="2"/>
  <c r="AE268" i="2"/>
  <c r="AB91" i="2"/>
  <c r="AE12" i="2"/>
  <c r="AB101" i="2"/>
  <c r="AE10" i="2"/>
  <c r="AE369" i="2"/>
  <c r="AB327" i="2"/>
  <c r="AE59" i="2"/>
  <c r="AB188" i="2"/>
  <c r="AB271" i="2"/>
  <c r="AE350" i="2"/>
  <c r="AB216" i="2"/>
  <c r="AE255" i="2"/>
  <c r="AB40" i="2"/>
  <c r="AE339" i="2"/>
  <c r="AB171" i="2"/>
  <c r="AE161" i="2"/>
  <c r="AB267" i="2"/>
  <c r="AE53" i="2"/>
  <c r="AB13" i="2"/>
  <c r="AE296" i="2"/>
  <c r="AB376" i="2"/>
  <c r="AB331" i="2"/>
  <c r="AB248" i="2"/>
  <c r="AB199" i="2"/>
  <c r="AB351" i="2"/>
  <c r="AB316" i="2"/>
  <c r="AB337" i="2"/>
  <c r="AB11" i="2"/>
  <c r="AB322" i="2"/>
  <c r="AB163" i="2"/>
  <c r="AB265" i="2"/>
  <c r="AB263" i="2"/>
  <c r="W121" i="2"/>
  <c r="W361" i="2"/>
  <c r="AE368" i="2"/>
  <c r="AE14" i="2"/>
  <c r="AB360" i="2"/>
  <c r="AB235" i="2"/>
  <c r="AB28" i="2"/>
  <c r="AB179" i="2"/>
  <c r="AB17" i="2"/>
  <c r="AB84" i="2"/>
  <c r="AE380" i="2"/>
  <c r="AB65" i="2"/>
  <c r="AB194" i="2"/>
  <c r="AB123" i="2"/>
  <c r="AE125" i="2"/>
  <c r="AB166" i="2"/>
  <c r="AB213" i="2"/>
  <c r="AB164" i="2"/>
  <c r="AE87" i="2"/>
  <c r="AB122" i="2"/>
  <c r="AB344" i="2"/>
  <c r="AE120" i="2"/>
  <c r="AB359" i="2"/>
  <c r="AB313" i="2"/>
  <c r="AB160" i="2"/>
  <c r="AB35" i="2"/>
  <c r="AB300" i="2"/>
  <c r="AB203" i="2"/>
  <c r="AE22" i="2"/>
  <c r="W220" i="2"/>
  <c r="T81" i="2"/>
  <c r="AE112" i="2"/>
  <c r="AE44" i="2"/>
  <c r="AE246" i="2"/>
  <c r="AE275" i="2"/>
  <c r="AE60" i="2"/>
  <c r="AE320" i="2"/>
  <c r="AE156" i="2"/>
  <c r="AE115" i="2"/>
  <c r="AE42" i="2"/>
  <c r="AE324" i="2"/>
  <c r="AE299" i="2"/>
  <c r="AE332" i="2"/>
  <c r="AE131" i="2"/>
  <c r="AE67" i="2"/>
  <c r="AE304" i="2"/>
  <c r="AE121" i="2"/>
  <c r="AE18" i="2"/>
  <c r="AE61" i="2"/>
  <c r="AE132" i="2"/>
  <c r="AE178" i="2"/>
  <c r="AE308" i="2"/>
  <c r="AE376" i="2"/>
  <c r="AE265" i="2"/>
  <c r="AE136" i="2"/>
  <c r="AE231" i="2"/>
  <c r="AE360" i="2"/>
  <c r="AE155" i="2"/>
  <c r="AE179" i="2"/>
  <c r="AE240" i="2"/>
  <c r="AE17" i="2"/>
  <c r="AE372" i="2"/>
  <c r="AE147" i="2"/>
  <c r="AE305" i="2"/>
  <c r="AE72" i="2"/>
  <c r="AE293" i="2"/>
  <c r="AE213" i="2"/>
  <c r="AE353" i="2"/>
  <c r="AE35" i="2"/>
  <c r="AE209" i="2"/>
  <c r="AB302" i="2"/>
  <c r="AE108" i="2"/>
  <c r="AE297" i="2"/>
  <c r="AE186" i="2"/>
  <c r="AE199" i="2"/>
  <c r="AB183" i="2"/>
  <c r="AE326" i="2"/>
  <c r="AE153" i="2"/>
  <c r="AE270" i="2"/>
  <c r="AE96" i="2"/>
  <c r="AE21" i="2"/>
  <c r="AE92" i="2"/>
  <c r="AE3" i="2"/>
  <c r="AE37" i="2"/>
  <c r="AE301" i="2"/>
  <c r="AE292" i="2"/>
  <c r="AE172" i="2"/>
  <c r="AE317" i="2"/>
  <c r="AE117" i="2"/>
  <c r="AE226" i="2"/>
  <c r="AE139" i="2"/>
  <c r="AE80" i="2"/>
  <c r="AE254" i="2"/>
  <c r="AE11" i="2"/>
  <c r="AJ221" i="2" l="1"/>
  <c r="AJ262" i="2"/>
  <c r="AJ105" i="2"/>
  <c r="AJ98" i="2"/>
  <c r="AJ91" i="2"/>
  <c r="AJ253" i="2"/>
  <c r="AJ246" i="2"/>
  <c r="AJ236" i="2"/>
  <c r="AJ373" i="2"/>
  <c r="AJ366" i="2"/>
  <c r="AJ315" i="2"/>
  <c r="AJ80" i="2"/>
  <c r="AJ69" i="2"/>
  <c r="AJ297" i="2"/>
  <c r="AJ204" i="2"/>
  <c r="AJ189" i="2"/>
  <c r="AJ181" i="2"/>
  <c r="AJ135" i="2"/>
  <c r="AJ119" i="2"/>
  <c r="AJ245" i="2"/>
  <c r="AJ113" i="2"/>
  <c r="AJ54" i="2"/>
  <c r="AJ229" i="2"/>
  <c r="AJ212" i="2"/>
  <c r="AJ99" i="2"/>
  <c r="AJ311" i="2"/>
  <c r="AJ289" i="2"/>
  <c r="AJ196" i="2"/>
  <c r="AJ237" i="2"/>
  <c r="AJ12" i="2"/>
  <c r="AJ5" i="2"/>
  <c r="AJ374" i="2"/>
  <c r="AJ323" i="2"/>
  <c r="AJ316" i="2"/>
  <c r="AJ24" i="2"/>
  <c r="AJ21" i="2"/>
  <c r="AJ298" i="2"/>
  <c r="AJ290" i="2"/>
  <c r="AJ205" i="2"/>
  <c r="AJ197" i="2"/>
  <c r="AJ173" i="2"/>
  <c r="AJ127" i="2"/>
  <c r="AJ43" i="2"/>
  <c r="AJ271" i="2"/>
  <c r="AJ272" i="2"/>
  <c r="AJ348" i="2"/>
  <c r="AJ142" i="2"/>
  <c r="AJ146" i="2"/>
  <c r="AJ332" i="2"/>
  <c r="AJ169" i="2"/>
  <c r="AJ330" i="2"/>
  <c r="AJ41" i="2"/>
  <c r="AJ192" i="2"/>
  <c r="AJ32" i="2"/>
  <c r="AJ163" i="2"/>
  <c r="AJ335" i="2"/>
  <c r="AJ47" i="2"/>
  <c r="AJ274" i="2"/>
  <c r="AJ343" i="2"/>
  <c r="AJ134" i="2"/>
  <c r="AJ191" i="2"/>
  <c r="AJ305" i="2"/>
  <c r="AJ63" i="2"/>
  <c r="AJ265" i="2"/>
  <c r="AJ281" i="2"/>
  <c r="AJ176" i="2"/>
  <c r="AJ312" i="2"/>
  <c r="AJ72" i="2"/>
  <c r="AJ286" i="2"/>
  <c r="AJ199" i="2"/>
  <c r="AJ365" i="2"/>
  <c r="AJ278" i="2"/>
  <c r="AJ326" i="2"/>
  <c r="AJ340" i="2"/>
  <c r="AJ45" i="2"/>
  <c r="AJ129" i="2"/>
  <c r="AJ175" i="2"/>
  <c r="AJ291" i="2"/>
  <c r="AJ350" i="2"/>
  <c r="AJ125" i="2"/>
  <c r="AJ186" i="2"/>
  <c r="AJ203" i="2"/>
  <c r="AJ296" i="2"/>
  <c r="AJ22" i="2"/>
  <c r="AJ318" i="2"/>
  <c r="AJ375" i="2"/>
  <c r="AJ6" i="2"/>
  <c r="AJ108" i="2"/>
  <c r="AJ239" i="2"/>
  <c r="AJ82" i="2"/>
  <c r="AJ371" i="2"/>
  <c r="AJ213" i="2"/>
  <c r="AJ16" i="2"/>
  <c r="AJ355" i="2"/>
  <c r="AJ48" i="2"/>
  <c r="AJ55" i="2"/>
  <c r="AJ115" i="2"/>
  <c r="AJ124" i="2"/>
  <c r="AJ187" i="2"/>
  <c r="AJ367" i="2"/>
  <c r="AJ104" i="2"/>
  <c r="AJ235" i="2"/>
  <c r="AJ66" i="2"/>
  <c r="AJ78" i="2"/>
  <c r="AJ364" i="2"/>
  <c r="AJ248" i="2"/>
  <c r="AJ96" i="2"/>
  <c r="AJ380" i="2"/>
  <c r="AJ60" i="2"/>
  <c r="AJ256" i="2"/>
  <c r="AJ214" i="2"/>
  <c r="AJ107" i="2"/>
  <c r="AJ264" i="2"/>
  <c r="AJ223" i="2"/>
  <c r="AJ277" i="2"/>
  <c r="AJ162" i="2"/>
  <c r="AJ170" i="2"/>
  <c r="AJ337" i="2"/>
  <c r="AJ293" i="2"/>
  <c r="AJ165" i="2"/>
  <c r="AJ325" i="2"/>
  <c r="AJ208" i="2"/>
  <c r="AJ71" i="2"/>
  <c r="AJ287" i="2"/>
  <c r="AJ19" i="2"/>
  <c r="AJ159" i="2"/>
  <c r="AJ136" i="2"/>
  <c r="AJ292" i="2"/>
  <c r="AJ132" i="2"/>
  <c r="AJ210" i="2"/>
  <c r="AJ27" i="2"/>
  <c r="AJ376" i="2"/>
  <c r="AJ18" i="2"/>
  <c r="AJ94" i="2"/>
  <c r="AJ356" i="2"/>
  <c r="AJ359" i="2"/>
  <c r="AJ251" i="2"/>
  <c r="AJ97" i="2"/>
  <c r="AJ381" i="2"/>
  <c r="AJ88" i="2"/>
  <c r="AJ283" i="2"/>
  <c r="AJ151" i="2"/>
  <c r="AJ306" i="2"/>
  <c r="AJ166" i="2"/>
  <c r="AJ155" i="2"/>
  <c r="AJ299" i="2"/>
  <c r="AJ153" i="2"/>
  <c r="AJ64" i="2"/>
  <c r="AJ143" i="2"/>
  <c r="AJ269" i="2"/>
  <c r="AJ42" i="2"/>
  <c r="AJ137" i="2"/>
  <c r="AJ301" i="2"/>
  <c r="AJ141" i="2"/>
  <c r="AJ288" i="2"/>
  <c r="AJ14" i="2"/>
  <c r="AJ322" i="2"/>
  <c r="AJ10" i="2"/>
  <c r="AJ26" i="2"/>
  <c r="AJ100" i="2"/>
  <c r="AJ304" i="2"/>
  <c r="AJ28" i="2"/>
  <c r="AJ351" i="2"/>
  <c r="AJ52" i="2"/>
  <c r="AJ244" i="2"/>
  <c r="AJ314" i="2"/>
  <c r="AJ231" i="2"/>
  <c r="AJ74" i="2"/>
  <c r="AJ360" i="2"/>
  <c r="AJ252" i="2"/>
  <c r="AJ260" i="2"/>
  <c r="AJ3" i="2"/>
  <c r="AJ89" i="2"/>
  <c r="AJ333" i="2"/>
  <c r="AJ158" i="2"/>
  <c r="AJ167" i="2"/>
  <c r="AJ324" i="2"/>
  <c r="AJ342" i="2"/>
  <c r="AJ138" i="2"/>
  <c r="AJ310" i="2"/>
  <c r="AJ147" i="2"/>
  <c r="AJ37" i="2"/>
  <c r="AJ157" i="2"/>
  <c r="AJ266" i="2"/>
  <c r="AJ339" i="2"/>
  <c r="AJ126" i="2"/>
  <c r="AJ190" i="2"/>
  <c r="AJ300" i="2"/>
  <c r="AJ30" i="2"/>
  <c r="AJ13" i="2"/>
  <c r="AJ154" i="2"/>
  <c r="AJ273" i="2"/>
  <c r="AJ122" i="2"/>
  <c r="AJ302" i="2"/>
  <c r="AJ68" i="2"/>
  <c r="AJ341" i="2"/>
  <c r="AJ357" i="2"/>
  <c r="AJ145" i="2"/>
  <c r="AJ282" i="2"/>
  <c r="AJ336" i="2"/>
  <c r="AJ44" i="2"/>
  <c r="AJ128" i="2"/>
  <c r="AJ174" i="2"/>
  <c r="AJ200" i="2"/>
  <c r="AJ31" i="2"/>
  <c r="AJ361" i="2"/>
  <c r="AJ178" i="2"/>
  <c r="AJ202" i="2"/>
  <c r="AJ295" i="2"/>
  <c r="AJ15" i="2"/>
  <c r="AJ317" i="2"/>
  <c r="AJ369" i="2"/>
  <c r="AJ4" i="2"/>
  <c r="AJ11" i="2"/>
  <c r="AJ238" i="2"/>
  <c r="AJ368" i="2"/>
  <c r="AJ211" i="2"/>
  <c r="AJ34" i="2"/>
  <c r="AJ352" i="2"/>
  <c r="AJ8" i="2"/>
  <c r="AJ53" i="2"/>
  <c r="AJ114" i="2"/>
  <c r="AJ117" i="2"/>
  <c r="AJ179" i="2"/>
  <c r="AJ81" i="2"/>
  <c r="AJ101" i="2"/>
  <c r="AJ234" i="2"/>
  <c r="AJ29" i="2"/>
  <c r="AJ77" i="2"/>
  <c r="AJ363" i="2"/>
  <c r="AJ247" i="2"/>
  <c r="AJ254" i="2"/>
  <c r="AJ93" i="2"/>
  <c r="AJ57" i="2"/>
  <c r="AJ255" i="2"/>
  <c r="AJ219" i="2"/>
  <c r="AJ106" i="2"/>
  <c r="AJ263" i="2"/>
  <c r="AJ222" i="2"/>
  <c r="AJ285" i="2"/>
  <c r="AJ70" i="2"/>
  <c r="AJ171" i="2"/>
  <c r="AJ172" i="2"/>
  <c r="AJ313" i="2"/>
  <c r="AJ184" i="2"/>
  <c r="AJ149" i="2"/>
  <c r="AJ206" i="2"/>
  <c r="AJ224" i="2"/>
  <c r="AJ280" i="2"/>
  <c r="AJ346" i="2"/>
  <c r="AJ120" i="2"/>
  <c r="AJ182" i="2"/>
  <c r="AJ353" i="2"/>
  <c r="AJ194" i="2"/>
  <c r="AJ35" i="2"/>
  <c r="AJ321" i="2"/>
  <c r="AJ7" i="2"/>
  <c r="AJ220" i="2"/>
  <c r="AJ85" i="2"/>
  <c r="AJ228" i="2"/>
  <c r="AJ319" i="2"/>
  <c r="AJ49" i="2"/>
  <c r="AJ243" i="2"/>
  <c r="AJ133" i="2"/>
  <c r="AJ372" i="2"/>
  <c r="AJ308" i="2"/>
  <c r="AJ73" i="2"/>
  <c r="AJ62" i="2"/>
  <c r="AJ90" i="2"/>
  <c r="AJ61" i="2"/>
  <c r="AJ259" i="2"/>
  <c r="AJ215" i="2"/>
  <c r="AJ110" i="2"/>
  <c r="AJ226" i="2"/>
  <c r="AJ284" i="2"/>
  <c r="AJ338" i="2"/>
  <c r="AJ130" i="2"/>
  <c r="AJ75" i="2"/>
  <c r="AJ349" i="2"/>
  <c r="AJ276" i="2"/>
  <c r="AJ118" i="2"/>
  <c r="AJ180" i="2"/>
  <c r="AJ25" i="2"/>
  <c r="AJ79" i="2"/>
  <c r="AJ40" i="2"/>
  <c r="AJ198" i="2"/>
  <c r="AJ150" i="2"/>
  <c r="AJ327" i="2"/>
  <c r="AJ207" i="2"/>
  <c r="AJ161" i="2"/>
  <c r="AJ334" i="2"/>
  <c r="AJ121" i="2"/>
  <c r="AJ183" i="2"/>
  <c r="AJ358" i="2"/>
  <c r="AJ195" i="2"/>
  <c r="AJ83" i="2"/>
  <c r="AJ379" i="2"/>
  <c r="AJ232" i="2"/>
  <c r="AJ86" i="2"/>
  <c r="AJ230" i="2"/>
  <c r="AJ377" i="2"/>
  <c r="AJ112" i="2"/>
  <c r="AJ140" i="2"/>
  <c r="AJ261" i="2"/>
  <c r="AJ116" i="2"/>
  <c r="AJ92" i="2"/>
  <c r="AJ56" i="2"/>
  <c r="AJ218" i="2"/>
  <c r="AJ111" i="2"/>
  <c r="AJ227" i="2"/>
  <c r="AJ87" i="2"/>
  <c r="AJ193" i="2"/>
  <c r="AJ294" i="2"/>
  <c r="AJ233" i="2"/>
  <c r="AJ102" i="2"/>
  <c r="AJ307" i="2"/>
  <c r="AJ268" i="2"/>
  <c r="AJ275" i="2"/>
  <c r="AJ303" i="2"/>
  <c r="AJ279" i="2"/>
  <c r="AJ76" i="2"/>
  <c r="AJ23" i="2"/>
  <c r="AJ267" i="2"/>
  <c r="AJ36" i="2"/>
  <c r="AJ51" i="2"/>
  <c r="AJ257" i="2"/>
  <c r="AJ123" i="2"/>
  <c r="AJ164" i="2"/>
  <c r="AJ249" i="2"/>
  <c r="AJ95" i="2"/>
  <c r="AJ201" i="2"/>
  <c r="AJ225" i="2"/>
  <c r="AJ217" i="2"/>
  <c r="AJ216" i="2"/>
  <c r="AJ347" i="2"/>
  <c r="AJ240" i="2"/>
  <c r="AJ65" i="2"/>
  <c r="AJ84" i="2"/>
  <c r="AJ144" i="2"/>
  <c r="AJ320" i="2"/>
  <c r="AJ168" i="2"/>
  <c r="AJ270" i="2"/>
  <c r="AJ59" i="2"/>
  <c r="AJ345" i="2"/>
  <c r="AJ103" i="2"/>
  <c r="AJ209" i="2"/>
  <c r="AJ20" i="2"/>
  <c r="AJ362" i="2"/>
  <c r="AJ344" i="2"/>
  <c r="AJ9" i="2"/>
  <c r="AJ17" i="2"/>
  <c r="AJ46" i="2"/>
  <c r="AJ156" i="2"/>
  <c r="AJ370" i="2"/>
  <c r="AJ328" i="2"/>
  <c r="AJ50" i="2"/>
  <c r="AJ58" i="2"/>
  <c r="AJ331" i="2"/>
  <c r="AJ148" i="2"/>
  <c r="AJ250" i="2"/>
  <c r="AJ33" i="2"/>
  <c r="AJ185" i="2"/>
  <c r="AJ160" i="2"/>
  <c r="AJ139" i="2"/>
  <c r="AJ131" i="2"/>
  <c r="AJ378" i="2"/>
  <c r="AJ67" i="2"/>
  <c r="AJ39" i="2"/>
  <c r="AJ188" i="2"/>
  <c r="AJ241" i="2"/>
  <c r="AJ329" i="2"/>
  <c r="AJ258" i="2"/>
  <c r="AJ242" i="2"/>
  <c r="AJ177" i="2"/>
  <c r="AJ109" i="2"/>
  <c r="AJ309" i="2"/>
  <c r="AJ38" i="2"/>
  <c r="AJ354" i="2"/>
  <c r="AJ152" i="2"/>
</calcChain>
</file>

<file path=xl/sharedStrings.xml><?xml version="1.0" encoding="utf-8"?>
<sst xmlns="http://schemas.openxmlformats.org/spreadsheetml/2006/main" count="455" uniqueCount="434">
  <si>
    <t>Disparitätenabbau</t>
  </si>
  <si>
    <t>Mindestausstattung</t>
  </si>
  <si>
    <t>Mindestausstattung nach Kürzung</t>
  </si>
  <si>
    <t>Total Finanzausgleich</t>
  </si>
  <si>
    <t>Geografisch-topografischer Zuschuss</t>
  </si>
  <si>
    <t>Steueranlagezehntel</t>
  </si>
  <si>
    <t>BfS-Nr.</t>
  </si>
  <si>
    <t>Id_Gem</t>
  </si>
  <si>
    <t>Agglo.
Nr.</t>
  </si>
  <si>
    <t>Gemeinde</t>
  </si>
  <si>
    <t>Mittlere
Bevölkerung</t>
  </si>
  <si>
    <t>Ordentlicher
Steuerertrag</t>
  </si>
  <si>
    <t>Steuer-
anlage</t>
  </si>
  <si>
    <t>Absolute
Steuerkraft</t>
  </si>
  <si>
    <t>Liegenschafts-steuer</t>
  </si>
  <si>
    <t>Zentrums-
lasten</t>
  </si>
  <si>
    <t>Harmonisierungs-
faktor</t>
  </si>
  <si>
    <t>Harm.Ordentlicher
Steuerertrag</t>
  </si>
  <si>
    <t>Harm. Liegen-
schaftssteuer</t>
  </si>
  <si>
    <t>Harm. Steuer-
ertrag Total</t>
  </si>
  <si>
    <t>Harm. Steuer-
ertrag pro Kopf</t>
  </si>
  <si>
    <t>Mittlerer harmonisierter
Steuerertrag p.K.</t>
  </si>
  <si>
    <t>Harm. Steuer-
ertrags-Index (HEI)</t>
  </si>
  <si>
    <t>Auswirkungen pro
Kopf</t>
  </si>
  <si>
    <t>HEI nach
Disp. Abbau</t>
  </si>
  <si>
    <t>Kürzungsfaktor in %</t>
  </si>
  <si>
    <t>Kürzung in CHF</t>
  </si>
  <si>
    <t>Mindest-
ausstattung netto</t>
  </si>
  <si>
    <t>HEI nach
Mindest-
ausstattung netto</t>
  </si>
  <si>
    <t>HEI nach
Vollzug</t>
  </si>
  <si>
    <t>Geo-topo Zuschuss
vor Kürzung</t>
  </si>
  <si>
    <t>HEI - Kürzung in %</t>
  </si>
  <si>
    <t>Geo-topo Zuschuss
nach Kürzung</t>
  </si>
  <si>
    <t>Sozio-demo
Zuschuss</t>
  </si>
  <si>
    <r>
      <t xml:space="preserve">(nur period. Steuern)
</t>
    </r>
    <r>
      <rPr>
        <sz val="8"/>
        <rFont val="Arial"/>
        <family val="2"/>
      </rPr>
      <t>Empfehlung AGR</t>
    </r>
  </si>
  <si>
    <t>Adelboden</t>
  </si>
  <si>
    <t>Aeschi b.Sp.</t>
  </si>
  <si>
    <t>Frutigen</t>
  </si>
  <si>
    <t>Kandergrund</t>
  </si>
  <si>
    <t>Kandersteg</t>
  </si>
  <si>
    <t>Krattigen</t>
  </si>
  <si>
    <t>Reichenbach i.K.</t>
  </si>
  <si>
    <t>Beatenberg</t>
  </si>
  <si>
    <t>Bönigen</t>
  </si>
  <si>
    <t>Brienz</t>
  </si>
  <si>
    <t>Brienzwiler</t>
  </si>
  <si>
    <t>Därligen</t>
  </si>
  <si>
    <t>Grindelwald</t>
  </si>
  <si>
    <t>Gsteigwiler</t>
  </si>
  <si>
    <t>Gündlischwand</t>
  </si>
  <si>
    <t>Habkern</t>
  </si>
  <si>
    <t>Hofstetten b.B.</t>
  </si>
  <si>
    <t>Interlaken</t>
  </si>
  <si>
    <t>Iseltwald</t>
  </si>
  <si>
    <t>Lauterbrunnen</t>
  </si>
  <si>
    <t>Leissigen</t>
  </si>
  <si>
    <t>Lütschental</t>
  </si>
  <si>
    <t>Matten b.I.</t>
  </si>
  <si>
    <t>Niederried b.I.</t>
  </si>
  <si>
    <t>Oberried a.Br.-S.</t>
  </si>
  <si>
    <t>Ringgenberg</t>
  </si>
  <si>
    <t>Saxeten</t>
  </si>
  <si>
    <t>Schwanden b.B.</t>
  </si>
  <si>
    <t>Unterseen</t>
  </si>
  <si>
    <t>Wilderswil</t>
  </si>
  <si>
    <t>Gadmen</t>
  </si>
  <si>
    <t>Guttannen</t>
  </si>
  <si>
    <t>Hasliberg</t>
  </si>
  <si>
    <t>Innertkirchen</t>
  </si>
  <si>
    <t>Meiringen</t>
  </si>
  <si>
    <t>Schattenhalb</t>
  </si>
  <si>
    <t>Gsteig</t>
  </si>
  <si>
    <t>Lauenen</t>
  </si>
  <si>
    <t>Saanen</t>
  </si>
  <si>
    <t>Därstetten</t>
  </si>
  <si>
    <t>Diemtigen</t>
  </si>
  <si>
    <t>Erlenbach i.S.</t>
  </si>
  <si>
    <t>Niederstocken</t>
  </si>
  <si>
    <t>Oberstocken</t>
  </si>
  <si>
    <t>Oberwil i.S.</t>
  </si>
  <si>
    <t>Reutigen</t>
  </si>
  <si>
    <t>Spiez</t>
  </si>
  <si>
    <t>Wimmis</t>
  </si>
  <si>
    <t>Boltigen</t>
  </si>
  <si>
    <t>Lenk</t>
  </si>
  <si>
    <t>St. Stephan</t>
  </si>
  <si>
    <t>Zweisimmen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</si>
  <si>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</si>
  <si>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</si>
  <si>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</si>
  <si>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</si>
  <si>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</si>
  <si>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</si>
  <si>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</si>
  <si>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</si>
  <si>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Höfen</t>
  </si>
  <si>
    <t>Homberg</t>
  </si>
  <si>
    <t>Horrenbach-Buchen</t>
  </si>
  <si>
    <t>Oberhofen</t>
  </si>
  <si>
    <t>Oberlangenegg</t>
  </si>
  <si>
    <t>Pohlern</t>
  </si>
  <si>
    <t>Schwendibach</t>
  </si>
  <si>
    <t>Sigriswil</t>
  </si>
  <si>
    <t>Steffisburg</t>
  </si>
  <si>
    <t>Teuffenthal</t>
  </si>
  <si>
    <t>Thierachern</t>
  </si>
  <si>
    <t>Thun</t>
  </si>
  <si>
    <t>Uebeschi</t>
  </si>
  <si>
    <t>Uetendorf</t>
  </si>
  <si>
    <t>Unterlangenegg</t>
  </si>
  <si>
    <t>Wachseldorn</t>
  </si>
  <si>
    <t>Zwieselberg</t>
  </si>
  <si>
    <t>Forst-Längenbühl</t>
  </si>
  <si>
    <t>Bremgarten b.B.</t>
  </si>
  <si>
    <t>Kirchlindach</t>
  </si>
  <si>
    <t>Köniz</t>
  </si>
  <si>
    <t>Muri b.B.</t>
  </si>
  <si>
    <t>Oberbalm</t>
  </si>
  <si>
    <t>Stettlen</t>
  </si>
  <si>
    <t>Vechigen</t>
  </si>
  <si>
    <t>Wohlen b.B.</t>
  </si>
  <si>
    <t>Zollikofen</t>
  </si>
  <si>
    <t>Bolligen</t>
  </si>
  <si>
    <t>Ittigen</t>
  </si>
  <si>
    <t>Ostermundigen</t>
  </si>
  <si>
    <t>Bangerten</t>
  </si>
  <si>
    <t>Bätterkinden</t>
  </si>
  <si>
    <t>Büren z.H.</t>
  </si>
  <si>
    <t>Deisswil b.M.</t>
  </si>
  <si>
    <t>Diemerswil</t>
  </si>
  <si>
    <t>Etzelkofen</t>
  </si>
  <si>
    <t>Fraubrunnen</t>
  </si>
  <si>
    <t>Grafenried</t>
  </si>
  <si>
    <t>Jegenstorf</t>
  </si>
  <si>
    <t>Iffwil</t>
  </si>
  <si>
    <t>Limpach</t>
  </si>
  <si>
    <t>Mattstetten</t>
  </si>
  <si>
    <t>Moosseedorf</t>
  </si>
  <si>
    <t>Mülchi</t>
  </si>
  <si>
    <t>Münchenbuchsee</t>
  </si>
  <si>
    <t>Münchringen</t>
  </si>
  <si>
    <t>Ruppoldsried</t>
  </si>
  <si>
    <t>Schalunen</t>
  </si>
  <si>
    <t>Scheunen</t>
  </si>
  <si>
    <t>Urtenen-Schönbühl</t>
  </si>
  <si>
    <t>Utzenstorf</t>
  </si>
  <si>
    <t>Wiggiswil</t>
  </si>
  <si>
    <t>Wiler b.U.</t>
  </si>
  <si>
    <t>Zauggenried</t>
  </si>
  <si>
    <t>Zielebach</t>
  </si>
  <si>
    <t>Zuzwil</t>
  </si>
  <si>
    <t>Arni</t>
  </si>
  <si>
    <t>Biglen</t>
  </si>
  <si>
    <t>Bleiken b.O.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</si>
  <si>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</si>
  <si>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</si>
  <si>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</si>
  <si>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</si>
  <si>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</si>
  <si>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</si>
  <si>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</si>
  <si>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</si>
  <si>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</si>
  <si>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</si>
  <si>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</si>
  <si>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</si>
  <si>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</si>
  <si>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Oberdiessbach</t>
  </si>
  <si>
    <t>Oberthal</t>
  </si>
  <si>
    <t>Oppligen</t>
  </si>
  <si>
    <t>Rubigen</t>
  </si>
  <si>
    <t>Wichtrach</t>
  </si>
  <si>
    <t>Tägertschi</t>
  </si>
  <si>
    <t>Walkringen</t>
  </si>
  <si>
    <t>Worb</t>
  </si>
  <si>
    <t>Zäziwil</t>
  </si>
  <si>
    <t>Oberhünigen</t>
  </si>
  <si>
    <t>Schlosswil</t>
  </si>
  <si>
    <t>Allmendingen</t>
  </si>
  <si>
    <t>Trimstein</t>
  </si>
  <si>
    <t>Clavaleyres</t>
  </si>
  <si>
    <t>Ferenbalm</t>
  </si>
  <si>
    <t>Frauenkappelen</t>
  </si>
  <si>
    <t>Golaten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</si>
  <si>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</si>
  <si>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</si>
  <si>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</si>
  <si>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</si>
  <si>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</si>
  <si>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</si>
  <si>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</si>
  <si>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Guggisberg</t>
  </si>
  <si>
    <t>Rüschegg</t>
  </si>
  <si>
    <t>Schwarzenburg</t>
  </si>
  <si>
    <t>Burgistein</t>
  </si>
  <si>
    <t>Gelterfingen</t>
  </si>
  <si>
    <t>Gerzensee</t>
  </si>
  <si>
    <t>Gurzelen</t>
  </si>
  <si>
    <t>Jaberg</t>
  </si>
  <si>
    <t>Kaufdorf</t>
  </si>
  <si>
    <t>Kehrsatz</t>
  </si>
  <si>
    <t>Kienersrüti</t>
  </si>
  <si>
    <t>Kirchdorf</t>
  </si>
  <si>
    <t>Kirchenthurnen</t>
  </si>
  <si>
    <t>Lohnstorf</t>
  </si>
  <si>
    <t>Mühledorf</t>
  </si>
  <si>
    <t>Mühlethurnen</t>
  </si>
  <si>
    <t>Niedermuhlern</t>
  </si>
  <si>
    <t>Noflen</t>
  </si>
  <si>
    <t>Riggisberg</t>
  </si>
  <si>
    <t>Rüeggisberg</t>
  </si>
  <si>
    <t>Rümligen</t>
  </si>
  <si>
    <t>Seftigen</t>
  </si>
  <si>
    <t>Toffen</t>
  </si>
  <si>
    <t>Uttigen</t>
  </si>
  <si>
    <t>Wattenwil</t>
  </si>
  <si>
    <t>Wald</t>
  </si>
  <si>
    <t>Bern</t>
  </si>
  <si>
    <t>Aarwangen</t>
  </si>
  <si>
    <t>Auswil</t>
  </si>
  <si>
    <t>Bannwil</t>
  </si>
  <si>
    <t>Bleienbach</t>
  </si>
  <si>
    <t>Busswil b.M.</t>
  </si>
  <si>
    <t>Gondiswil</t>
  </si>
  <si>
    <t>Langenthal</t>
  </si>
  <si>
    <t>Lotzwil</t>
  </si>
  <si>
    <t>Madiswil</t>
  </si>
  <si>
    <t>Melchnau</t>
  </si>
  <si>
    <t>Obersteckholz</t>
  </si>
  <si>
    <t>Oeschenbach</t>
  </si>
  <si>
    <t>Reisiswil</t>
  </si>
  <si>
    <t>Roggwil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</si>
  <si>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</si>
  <si>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</si>
  <si>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</si>
  <si>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</si>
  <si>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</si>
  <si>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</si>
  <si>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</si>
  <si>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Aefligen</t>
  </si>
  <si>
    <t>Alchenstorf</t>
  </si>
  <si>
    <t>Bäriswil</t>
  </si>
  <si>
    <t>Burgdorf</t>
  </si>
  <si>
    <t>Ersigen</t>
  </si>
  <si>
    <t>Hasle b.B.</t>
  </si>
  <si>
    <t>Heimiswil</t>
  </si>
  <si>
    <t>Hellsau</t>
  </si>
  <si>
    <t>Hindelbank</t>
  </si>
  <si>
    <t>Höchstetten</t>
  </si>
  <si>
    <t>Kernenried</t>
  </si>
  <si>
    <t>Kirchberg</t>
  </si>
  <si>
    <t>Koppigen</t>
  </si>
  <si>
    <t>Krauchthal</t>
  </si>
  <si>
    <t>Lyssach</t>
  </si>
  <si>
    <t>Mötschwil</t>
  </si>
  <si>
    <t>Niederösch</t>
  </si>
  <si>
    <t>Oberburg</t>
  </si>
  <si>
    <t>Oberösch</t>
  </si>
  <si>
    <t>Rüdtligen-Alchenflüh</t>
  </si>
  <si>
    <t>Rumendingen</t>
  </si>
  <si>
    <t>Rüti b.L.</t>
  </si>
  <si>
    <t>Willadingen</t>
  </si>
  <si>
    <t>Wynigen</t>
  </si>
  <si>
    <t>Eggiwil</t>
  </si>
  <si>
    <t>Langnau i.E.</t>
  </si>
  <si>
    <t>Lauperswil</t>
  </si>
  <si>
    <t>Röthenbach i.E.</t>
  </si>
  <si>
    <t>Rüderswil</t>
  </si>
  <si>
    <t>Schangnau</t>
  </si>
  <si>
    <t>Signau</t>
  </si>
  <si>
    <t>Trub</t>
  </si>
  <si>
    <t>Trubschachen</t>
  </si>
  <si>
    <t>Affoltern i.E.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</si>
  <si>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</si>
  <si>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</si>
  <si>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</si>
  <si>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</si>
  <si>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</si>
  <si>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</si>
  <si>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</si>
  <si>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</t>
  </si>
  <si>
    <t>Wyssachen</t>
  </si>
  <si>
    <t>Attiswil</t>
  </si>
  <si>
    <t>Berken</t>
  </si>
  <si>
    <t>Bettenhausen</t>
  </si>
  <si>
    <t>Farnern</t>
  </si>
  <si>
    <t>Graben</t>
  </si>
  <si>
    <t>Heimenhausen</t>
  </si>
  <si>
    <t>Hermiswil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</si>
  <si>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</si>
  <si>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</si>
  <si>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</si>
  <si>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</si>
  <si>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</si>
  <si>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</si>
  <si>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</si>
  <si>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</si>
  <si>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</si>
  <si>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b.N.</t>
  </si>
  <si>
    <t>Walliswil b.W.</t>
  </si>
  <si>
    <t>Wangen a.A.</t>
  </si>
  <si>
    <t>Wangenried</t>
  </si>
  <si>
    <t>Wiedlisbach</t>
  </si>
  <si>
    <t>Wolfisberg</t>
  </si>
  <si>
    <t>Aarberg</t>
  </si>
  <si>
    <t>Bargen</t>
  </si>
  <si>
    <t>Grossaffoltern</t>
  </si>
  <si>
    <t>Kallnach</t>
  </si>
  <si>
    <t>Kappelen</t>
  </si>
  <si>
    <t>Lyss</t>
  </si>
  <si>
    <t>Meikirch</t>
  </si>
  <si>
    <t>Niederried b.K.</t>
  </si>
  <si>
    <t>Radelfingen</t>
  </si>
  <si>
    <t>Rapperswil</t>
  </si>
  <si>
    <t>Schüpfen</t>
  </si>
  <si>
    <t>Seedorf</t>
  </si>
  <si>
    <t>Biel</t>
  </si>
  <si>
    <t>Evilard</t>
  </si>
  <si>
    <t>Arch</t>
  </si>
  <si>
    <t>Büetigen</t>
  </si>
  <si>
    <t>Büren a.A.</t>
  </si>
  <si>
    <t>Diessbach b.B.</t>
  </si>
  <si>
    <t>Dotzigen</t>
  </si>
  <si>
    <t>Lengnau</t>
  </si>
  <si>
    <t>Leuzigen</t>
  </si>
  <si>
    <t>Meienried</t>
  </si>
  <si>
    <t>Meinisberg</t>
  </si>
  <si>
    <t>Oberwil b.B.</t>
  </si>
  <si>
    <t>Pieterlen</t>
  </si>
  <si>
    <t>Rüti b.B.</t>
  </si>
  <si>
    <t>Wengi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</si>
  <si>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</si>
  <si>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</si>
  <si>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</si>
  <si>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</si>
  <si>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</si>
  <si>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</si>
  <si>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</si>
  <si>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</si>
  <si>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</si>
  <si>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</si>
  <si>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</si>
  <si>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</si>
  <si>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</si>
  <si>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</si>
  <si>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</si>
  <si>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</si>
  <si>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</si>
  <si>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</si>
  <si>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</si>
  <si>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</si>
  <si>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</si>
  <si>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</si>
  <si>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</si>
  <si>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</si>
  <si>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</si>
  <si>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</si>
  <si>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</si>
  <si>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</si>
  <si>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</si>
  <si>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</si>
  <si>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</t>
  </si>
  <si>
    <t>Sutz-Lattrigen</t>
  </si>
  <si>
    <t>Täuffelen</t>
  </si>
  <si>
    <t>Walperswil</t>
  </si>
  <si>
    <t>Worben</t>
  </si>
  <si>
    <t>Twann-Tüscherz</t>
  </si>
  <si>
    <t>Corgémont</t>
  </si>
  <si>
    <t>Cormoret</t>
  </si>
  <si>
    <t>Cortébert</t>
  </si>
  <si>
    <t>Courtelary</t>
  </si>
  <si>
    <t>La Ferrière</t>
  </si>
  <si>
    <t>La Heutte</t>
  </si>
  <si>
    <t>Mont-Tramelan</t>
  </si>
  <si>
    <t>Orvin</t>
  </si>
  <si>
    <t>Péry</t>
  </si>
  <si>
    <t>Plagne</t>
  </si>
  <si>
    <t>Renan</t>
  </si>
  <si>
    <t>Romont</t>
  </si>
  <si>
    <t>Saint-Imier</t>
  </si>
  <si>
    <t>Sonceboz-Sombeval</t>
  </si>
  <si>
    <t>Sonvilier</t>
  </si>
  <si>
    <t>Tramelan</t>
  </si>
  <si>
    <t>Vauffelin</t>
  </si>
  <si>
    <t>Villeret</t>
  </si>
  <si>
    <t>Belprahon</t>
  </si>
  <si>
    <t>Bévilard</t>
  </si>
  <si>
    <t>Champoz</t>
  </si>
  <si>
    <t>Châtelat</t>
  </si>
  <si>
    <t>Corcelles</t>
  </si>
  <si>
    <t>Court</t>
  </si>
  <si>
    <t>Crémines</t>
  </si>
  <si>
    <t>Eschert</t>
  </si>
  <si>
    <t>Grandval</t>
  </si>
  <si>
    <t>Loveresse</t>
  </si>
  <si>
    <t>Malleray</t>
  </si>
  <si>
    <t>Monible</t>
  </si>
  <si>
    <t>Moutier</t>
  </si>
  <si>
    <t>Perrefitte</t>
  </si>
  <si>
    <t>Pontenet</t>
  </si>
  <si>
    <t>Reconvilier</t>
  </si>
  <si>
    <t>Roches</t>
  </si>
  <si>
    <t>Saicourt</t>
  </si>
  <si>
    <t>Saules</t>
  </si>
  <si>
    <t>Schelten</t>
  </si>
  <si>
    <t>Seehof</t>
  </si>
  <si>
    <t>Sornetan</t>
  </si>
  <si>
    <t>Sorvilier</t>
  </si>
  <si>
    <t>Souboz</t>
  </si>
  <si>
    <t>Tavannes</t>
  </si>
  <si>
    <t>Rebévelier</t>
  </si>
  <si>
    <t>Diesse</t>
  </si>
  <si>
    <t>Lamboing</t>
  </si>
  <si>
    <t>La Neuveville</t>
  </si>
  <si>
    <t>Nods</t>
  </si>
  <si>
    <t>Prêles</t>
  </si>
  <si>
    <t>Total</t>
  </si>
  <si>
    <t>Belp</t>
  </si>
  <si>
    <t>Lastenausgleichssysteme</t>
  </si>
  <si>
    <t>Sozialhilfe</t>
  </si>
  <si>
    <t>Sozialver-sicherung EL</t>
  </si>
  <si>
    <t>Familienzulagen für Nicht-erwerbstätige</t>
  </si>
  <si>
    <t>Öffentlicher Verkehr</t>
  </si>
  <si>
    <t>Pauschale Abgeltung
Zentrumslasten</t>
  </si>
  <si>
    <t>Neue Aufgabenteilung</t>
  </si>
  <si>
    <t>(+ zu Gunsten / - zu Lasten)</t>
  </si>
  <si>
    <t>Abteilung Finanzausgleich</t>
  </si>
  <si>
    <t>HEI nach
Mindest-ausstattung</t>
  </si>
  <si>
    <t xml:space="preserve">Vollzug 2013 = Dreijahresschnitt der Jahre 2010/2011/2012 </t>
  </si>
  <si>
    <t>Bern, 31. Oktober 2013/bd</t>
  </si>
  <si>
    <t xml:space="preserve">Vollzug 2013 = Dreijahresschnitt der Jahre 2010/2011/2013 </t>
  </si>
  <si>
    <t>ab 1.01.13</t>
  </si>
  <si>
    <t>Lehrerbe-soldungen*</t>
  </si>
  <si>
    <t>*mit Einführung der "Neuen Finanzierung der Volksschule" (NFV) sind die Zahlen pro Gemeinde nicht mehr erhältlich.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</si>
</sst>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000"/>
    <numFmt numFmtId="165" formatCode="_ * #,##0_ ;_ * \-#,##0_ ;_ * &quot;-&quot;??_ ;_ @_ "/>
    <numFmt numFmtId="166" formatCode="0\ &quot;Gemeinden&quot;"/>
    <numFmt numFmtId="167" formatCode="&quot;(&quot;#,##0&quot;)&quot;"/>
  </numFmts>
  <fonts count="11">
    <font>
      <sz val="10"/>
      <name val="Arial"/>
    </font>
    <font>
      <sz val="16"/>
      <name val="Arial Black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 Unicode MS"/>
      <family val="2"/>
    </font>
    <font>
      <b/>
      <sz val="10"/>
      <name val="Arial"/>
      <family val="2"/>
    </font>
    <font>
      <sz val="9"/>
      <name val="Arial"/>
      <family val="2"/>
    </font>
    <font>
      <sz val="3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10"/>
      </patternFill>
    </fill>
    <fill>
      <patternFill patternType="gray125">
        <fgColor indexed="10"/>
        <bgColor indexed="43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gray125">
        <bgColor theme="3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gray125">
        <bgColor theme="5" tint="0.79998168889431442"/>
      </patternFill>
    </fill>
    <fill>
      <patternFill patternType="gray125">
        <bgColor theme="6" tint="0.7999816888943144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</borders>
  <cellStyleXfs count="5">
    <xf numFmtId="4" fontId="0" fillId="0" borderId="0">
      <alignment vertical="center"/>
    </xf>
    <xf numFmtId="0" fontId="2" fillId="0" borderId="0"/>
    <xf numFmtId="0" fontId="3" fillId="0" borderId="0"/>
    <xf numFmtId="0" fontId="3" fillId="0" borderId="0"/>
    <xf numFmtId="0" fontId="1" fillId="0" borderId="0" applyNumberFormat="0">
      <alignment horizontal="centerContinuous" vertical="center"/>
    </xf>
  </cellStyleXfs>
  <cellXfs count="237">
    <xf numFmtId="4" fontId="0" fillId="0" borderId="0" xfId="0">
      <alignment vertical="center"/>
    </xf>
    <xf numFmtId="0" fontId="2" fillId="0" borderId="0" xfId="1"/>
    <xf numFmtId="164" fontId="2" fillId="0" borderId="0" xfId="1" applyNumberFormat="1"/>
    <xf numFmtId="3" fontId="2" fillId="1" borderId="0" xfId="1" applyNumberFormat="1" applyFill="1"/>
    <xf numFmtId="0" fontId="2" fillId="1" borderId="0" xfId="1" applyFill="1"/>
    <xf numFmtId="0" fontId="2" fillId="0" borderId="0" xfId="1" applyBorder="1" applyAlignment="1">
      <alignment horizontal="center"/>
    </xf>
    <xf numFmtId="0" fontId="2" fillId="0" borderId="1" xfId="1" applyBorder="1"/>
    <xf numFmtId="3" fontId="2" fillId="0" borderId="0" xfId="1" applyNumberFormat="1"/>
    <xf numFmtId="0" fontId="3" fillId="2" borderId="1" xfId="1" applyFont="1" applyFill="1" applyBorder="1" applyAlignment="1">
      <alignment wrapText="1"/>
    </xf>
    <xf numFmtId="0" fontId="2" fillId="2" borderId="0" xfId="1" applyFill="1"/>
    <xf numFmtId="0" fontId="3" fillId="3" borderId="0" xfId="1" applyNumberFormat="1" applyFont="1" applyFill="1" applyBorder="1" applyAlignment="1" applyProtection="1">
      <alignment horizontal="center" vertical="center" wrapText="1"/>
    </xf>
    <xf numFmtId="0" fontId="4" fillId="3" borderId="0" xfId="1" applyNumberFormat="1" applyFont="1" applyFill="1" applyBorder="1" applyAlignment="1" applyProtection="1">
      <alignment horizontal="center" vertical="center" wrapText="1"/>
    </xf>
    <xf numFmtId="164" fontId="4" fillId="3" borderId="0" xfId="1" applyNumberFormat="1" applyFont="1" applyFill="1" applyBorder="1" applyAlignment="1" applyProtection="1">
      <alignment horizontal="center" vertical="center" wrapText="1"/>
    </xf>
    <xf numFmtId="3" fontId="4" fillId="4" borderId="0" xfId="1" applyNumberFormat="1" applyFont="1" applyFill="1" applyBorder="1" applyAlignment="1" applyProtection="1">
      <alignment horizontal="center" vertical="center" wrapText="1"/>
    </xf>
    <xf numFmtId="0" fontId="4" fillId="4" borderId="0" xfId="1" applyNumberFormat="1" applyFont="1" applyFill="1" applyBorder="1" applyAlignment="1" applyProtection="1">
      <alignment horizontal="center" vertical="center" wrapText="1"/>
    </xf>
    <xf numFmtId="0" fontId="4" fillId="2" borderId="0" xfId="1" applyNumberFormat="1" applyFont="1" applyFill="1" applyBorder="1" applyAlignment="1" applyProtection="1">
      <alignment horizontal="center" vertical="center" wrapText="1"/>
    </xf>
    <xf numFmtId="0" fontId="4" fillId="2" borderId="2" xfId="1" applyNumberFormat="1" applyFont="1" applyFill="1" applyBorder="1" applyAlignment="1" applyProtection="1">
      <alignment horizontal="center" vertical="center" wrapText="1"/>
    </xf>
    <xf numFmtId="0" fontId="4" fillId="2" borderId="3" xfId="1" applyNumberFormat="1" applyFont="1" applyFill="1" applyBorder="1" applyAlignment="1" applyProtection="1">
      <alignment horizontal="center" vertical="center" wrapText="1"/>
    </xf>
    <xf numFmtId="0" fontId="4" fillId="2" borderId="4" xfId="1" applyNumberFormat="1" applyFont="1" applyFill="1" applyBorder="1" applyAlignment="1" applyProtection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4" fillId="2" borderId="5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>
      <alignment horizontal="center" vertical="center"/>
    </xf>
    <xf numFmtId="0" fontId="3" fillId="5" borderId="6" xfId="1" applyFont="1" applyFill="1" applyBorder="1" applyAlignment="1">
      <alignment horizontal="center" vertical="center" wrapText="1"/>
    </xf>
    <xf numFmtId="0" fontId="3" fillId="2" borderId="7" xfId="1" applyNumberFormat="1" applyFont="1" applyFill="1" applyBorder="1" applyAlignment="1" applyProtection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3" fillId="0" borderId="0" xfId="3" applyFont="1" applyBorder="1"/>
    <xf numFmtId="1" fontId="3" fillId="0" borderId="1" xfId="2" applyNumberFormat="1" applyFont="1" applyBorder="1"/>
    <xf numFmtId="0" fontId="3" fillId="0" borderId="1" xfId="1" applyFont="1" applyFill="1" applyBorder="1" applyAlignment="1">
      <alignment horizontal="center"/>
    </xf>
    <xf numFmtId="3" fontId="3" fillId="0" borderId="1" xfId="2" applyNumberFormat="1" applyFont="1" applyBorder="1"/>
    <xf numFmtId="3" fontId="3" fillId="1" borderId="0" xfId="1" applyNumberFormat="1" applyFont="1" applyFill="1"/>
    <xf numFmtId="4" fontId="2" fillId="0" borderId="0" xfId="1" applyNumberFormat="1"/>
    <xf numFmtId="3" fontId="2" fillId="0" borderId="6" xfId="1" applyNumberFormat="1" applyBorder="1"/>
    <xf numFmtId="4" fontId="2" fillId="0" borderId="2" xfId="1" applyNumberFormat="1" applyBorder="1"/>
    <xf numFmtId="2" fontId="2" fillId="0" borderId="4" xfId="1" applyNumberFormat="1" applyBorder="1"/>
    <xf numFmtId="4" fontId="2" fillId="0" borderId="4" xfId="1" applyNumberFormat="1" applyBorder="1"/>
    <xf numFmtId="4" fontId="2" fillId="0" borderId="0" xfId="1" applyNumberFormat="1" applyAlignment="1">
      <alignment horizontal="right"/>
    </xf>
    <xf numFmtId="165" fontId="2" fillId="0" borderId="2" xfId="1" applyNumberFormat="1" applyBorder="1" applyAlignment="1">
      <alignment horizontal="right"/>
    </xf>
    <xf numFmtId="3" fontId="2" fillId="0" borderId="2" xfId="1" applyNumberFormat="1" applyBorder="1" applyAlignment="1">
      <alignment horizontal="right"/>
    </xf>
    <xf numFmtId="4" fontId="2" fillId="0" borderId="2" xfId="1" applyNumberFormat="1" applyBorder="1" applyAlignment="1">
      <alignment horizontal="right"/>
    </xf>
    <xf numFmtId="2" fontId="2" fillId="0" borderId="0" xfId="1" applyNumberFormat="1"/>
    <xf numFmtId="4" fontId="2" fillId="0" borderId="0" xfId="1" applyNumberFormat="1" applyBorder="1"/>
    <xf numFmtId="165" fontId="2" fillId="0" borderId="0" xfId="1" applyNumberFormat="1" applyAlignment="1">
      <alignment horizontal="right"/>
    </xf>
    <xf numFmtId="3" fontId="2" fillId="0" borderId="4" xfId="1" applyNumberFormat="1" applyBorder="1"/>
    <xf numFmtId="3" fontId="2" fillId="0" borderId="1" xfId="1" applyNumberFormat="1" applyBorder="1"/>
    <xf numFmtId="0" fontId="6" fillId="0" borderId="0" xfId="1" applyFont="1"/>
    <xf numFmtId="3" fontId="6" fillId="0" borderId="0" xfId="1" applyNumberFormat="1" applyFont="1"/>
    <xf numFmtId="3" fontId="3" fillId="0" borderId="0" xfId="1" applyNumberFormat="1" applyFont="1"/>
    <xf numFmtId="0" fontId="3" fillId="0" borderId="0" xfId="1" applyFont="1"/>
    <xf numFmtId="0" fontId="6" fillId="6" borderId="0" xfId="3" applyFont="1" applyFill="1" applyBorder="1"/>
    <xf numFmtId="1" fontId="6" fillId="6" borderId="1" xfId="2" applyNumberFormat="1" applyFont="1" applyFill="1" applyBorder="1"/>
    <xf numFmtId="0" fontId="6" fillId="6" borderId="1" xfId="1" applyFont="1" applyFill="1" applyBorder="1" applyAlignment="1">
      <alignment horizontal="center"/>
    </xf>
    <xf numFmtId="3" fontId="6" fillId="6" borderId="1" xfId="2" applyNumberFormat="1" applyFont="1" applyFill="1" applyBorder="1"/>
    <xf numFmtId="3" fontId="6" fillId="6" borderId="0" xfId="1" applyNumberFormat="1" applyFont="1" applyFill="1"/>
    <xf numFmtId="164" fontId="6" fillId="6" borderId="0" xfId="1" applyNumberFormat="1" applyFont="1" applyFill="1"/>
    <xf numFmtId="3" fontId="6" fillId="7" borderId="0" xfId="1" applyNumberFormat="1" applyFont="1" applyFill="1"/>
    <xf numFmtId="0" fontId="6" fillId="7" borderId="0" xfId="1" applyFont="1" applyFill="1"/>
    <xf numFmtId="4" fontId="6" fillId="6" borderId="0" xfId="1" applyNumberFormat="1" applyFont="1" applyFill="1"/>
    <xf numFmtId="3" fontId="6" fillId="6" borderId="6" xfId="1" applyNumberFormat="1" applyFont="1" applyFill="1" applyBorder="1"/>
    <xf numFmtId="4" fontId="6" fillId="6" borderId="2" xfId="1" applyNumberFormat="1" applyFont="1" applyFill="1" applyBorder="1"/>
    <xf numFmtId="2" fontId="6" fillId="6" borderId="4" xfId="1" applyNumberFormat="1" applyFont="1" applyFill="1" applyBorder="1"/>
    <xf numFmtId="4" fontId="6" fillId="6" borderId="4" xfId="1" applyNumberFormat="1" applyFont="1" applyFill="1" applyBorder="1"/>
    <xf numFmtId="4" fontId="6" fillId="6" borderId="0" xfId="1" applyNumberFormat="1" applyFont="1" applyFill="1" applyAlignment="1">
      <alignment horizontal="right"/>
    </xf>
    <xf numFmtId="165" fontId="6" fillId="6" borderId="2" xfId="1" applyNumberFormat="1" applyFont="1" applyFill="1" applyBorder="1" applyAlignment="1">
      <alignment horizontal="right"/>
    </xf>
    <xf numFmtId="3" fontId="6" fillId="6" borderId="2" xfId="1" applyNumberFormat="1" applyFont="1" applyFill="1" applyBorder="1" applyAlignment="1">
      <alignment horizontal="right"/>
    </xf>
    <xf numFmtId="4" fontId="6" fillId="6" borderId="2" xfId="1" applyNumberFormat="1" applyFont="1" applyFill="1" applyBorder="1" applyAlignment="1">
      <alignment horizontal="right"/>
    </xf>
    <xf numFmtId="2" fontId="6" fillId="6" borderId="0" xfId="1" applyNumberFormat="1" applyFont="1" applyFill="1"/>
    <xf numFmtId="4" fontId="6" fillId="6" borderId="0" xfId="1" applyNumberFormat="1" applyFont="1" applyFill="1" applyBorder="1"/>
    <xf numFmtId="165" fontId="6" fillId="6" borderId="0" xfId="1" applyNumberFormat="1" applyFont="1" applyFill="1" applyAlignment="1">
      <alignment horizontal="right"/>
    </xf>
    <xf numFmtId="3" fontId="6" fillId="6" borderId="4" xfId="1" applyNumberFormat="1" applyFont="1" applyFill="1" applyBorder="1"/>
    <xf numFmtId="0" fontId="6" fillId="6" borderId="0" xfId="1" applyFont="1" applyFill="1"/>
    <xf numFmtId="3" fontId="6" fillId="6" borderId="1" xfId="1" applyNumberFormat="1" applyFont="1" applyFill="1" applyBorder="1"/>
    <xf numFmtId="3" fontId="3" fillId="0" borderId="0" xfId="2" applyNumberFormat="1" applyFont="1" applyBorder="1"/>
    <xf numFmtId="0" fontId="2" fillId="0" borderId="8" xfId="1" applyBorder="1"/>
    <xf numFmtId="164" fontId="2" fillId="0" borderId="8" xfId="1" applyNumberFormat="1" applyBorder="1"/>
    <xf numFmtId="3" fontId="2" fillId="1" borderId="8" xfId="1" applyNumberFormat="1" applyFill="1" applyBorder="1"/>
    <xf numFmtId="0" fontId="2" fillId="1" borderId="8" xfId="1" applyFill="1" applyBorder="1"/>
    <xf numFmtId="0" fontId="2" fillId="0" borderId="9" xfId="1" applyBorder="1"/>
    <xf numFmtId="0" fontId="2" fillId="0" borderId="10" xfId="1" applyBorder="1"/>
    <xf numFmtId="0" fontId="2" fillId="0" borderId="11" xfId="1" applyBorder="1"/>
    <xf numFmtId="0" fontId="2" fillId="0" borderId="8" xfId="1" applyBorder="1" applyAlignment="1">
      <alignment horizontal="right"/>
    </xf>
    <xf numFmtId="0" fontId="2" fillId="0" borderId="10" xfId="1" applyBorder="1" applyAlignment="1">
      <alignment horizontal="right"/>
    </xf>
    <xf numFmtId="0" fontId="2" fillId="0" borderId="0" xfId="1" applyBorder="1"/>
    <xf numFmtId="0" fontId="2" fillId="0" borderId="12" xfId="1" applyBorder="1"/>
    <xf numFmtId="0" fontId="2" fillId="0" borderId="13" xfId="1" applyBorder="1"/>
    <xf numFmtId="0" fontId="2" fillId="0" borderId="14" xfId="1" applyBorder="1"/>
    <xf numFmtId="3" fontId="2" fillId="0" borderId="2" xfId="1" applyNumberFormat="1" applyBorder="1"/>
    <xf numFmtId="0" fontId="2" fillId="0" borderId="2" xfId="1" applyBorder="1"/>
    <xf numFmtId="0" fontId="2" fillId="0" borderId="4" xfId="1" applyBorder="1"/>
    <xf numFmtId="166" fontId="2" fillId="0" borderId="0" xfId="1" applyNumberFormat="1" applyAlignment="1">
      <alignment horizontal="right"/>
    </xf>
    <xf numFmtId="3" fontId="2" fillId="0" borderId="0" xfId="1" applyNumberFormat="1" applyBorder="1"/>
    <xf numFmtId="3" fontId="2" fillId="0" borderId="15" xfId="1" applyNumberFormat="1" applyBorder="1"/>
    <xf numFmtId="166" fontId="2" fillId="0" borderId="2" xfId="1" applyNumberFormat="1" applyBorder="1" applyAlignment="1">
      <alignment horizontal="right"/>
    </xf>
    <xf numFmtId="3" fontId="2" fillId="0" borderId="5" xfId="1" applyNumberFormat="1" applyBorder="1"/>
    <xf numFmtId="0" fontId="2" fillId="0" borderId="16" xfId="1" applyBorder="1"/>
    <xf numFmtId="164" fontId="2" fillId="0" borderId="16" xfId="1" applyNumberFormat="1" applyBorder="1"/>
    <xf numFmtId="3" fontId="2" fillId="0" borderId="16" xfId="1" applyNumberFormat="1" applyBorder="1"/>
    <xf numFmtId="167" fontId="5" fillId="0" borderId="17" xfId="1" applyNumberFormat="1" applyFont="1" applyBorder="1"/>
    <xf numFmtId="0" fontId="2" fillId="0" borderId="18" xfId="1" applyBorder="1"/>
    <xf numFmtId="0" fontId="2" fillId="0" borderId="19" xfId="1" applyBorder="1"/>
    <xf numFmtId="0" fontId="2" fillId="0" borderId="20" xfId="1" applyBorder="1"/>
    <xf numFmtId="0" fontId="2" fillId="0" borderId="16" xfId="1" applyBorder="1" applyAlignment="1">
      <alignment horizontal="right"/>
    </xf>
    <xf numFmtId="0" fontId="2" fillId="0" borderId="18" xfId="1" applyBorder="1" applyAlignment="1">
      <alignment horizontal="right"/>
    </xf>
    <xf numFmtId="0" fontId="2" fillId="0" borderId="21" xfId="1" applyBorder="1"/>
    <xf numFmtId="0" fontId="2" fillId="0" borderId="22" xfId="1" applyBorder="1"/>
    <xf numFmtId="0" fontId="2" fillId="0" borderId="17" xfId="1" applyBorder="1"/>
    <xf numFmtId="0" fontId="2" fillId="0" borderId="0" xfId="1" applyAlignment="1">
      <alignment horizontal="right"/>
    </xf>
    <xf numFmtId="166" fontId="8" fillId="0" borderId="0" xfId="1" applyNumberFormat="1" applyFont="1" applyFill="1"/>
    <xf numFmtId="0" fontId="0" fillId="0" borderId="0" xfId="1" applyFont="1"/>
    <xf numFmtId="4" fontId="0" fillId="0" borderId="0" xfId="0" applyAlignment="1"/>
    <xf numFmtId="164" fontId="9" fillId="0" borderId="16" xfId="1" applyNumberFormat="1" applyFont="1" applyBorder="1"/>
    <xf numFmtId="0" fontId="4" fillId="8" borderId="1" xfId="0" applyNumberFormat="1" applyFont="1" applyFill="1" applyBorder="1" applyAlignment="1" applyProtection="1">
      <alignment horizontal="center" vertical="center" wrapText="1"/>
    </xf>
    <xf numFmtId="0" fontId="2" fillId="2" borderId="23" xfId="1" applyFill="1" applyBorder="1" applyAlignment="1">
      <alignment horizontal="center"/>
    </xf>
    <xf numFmtId="3" fontId="2" fillId="0" borderId="14" xfId="1" applyNumberFormat="1" applyBorder="1"/>
    <xf numFmtId="3" fontId="2" fillId="0" borderId="17" xfId="1" applyNumberFormat="1" applyBorder="1"/>
    <xf numFmtId="0" fontId="4" fillId="8" borderId="0" xfId="0" applyNumberFormat="1" applyFont="1" applyFill="1" applyBorder="1" applyAlignment="1" applyProtection="1">
      <alignment horizontal="center" vertical="center" wrapText="1"/>
    </xf>
    <xf numFmtId="0" fontId="4" fillId="8" borderId="15" xfId="0" applyNumberFormat="1" applyFont="1" applyFill="1" applyBorder="1" applyAlignment="1" applyProtection="1">
      <alignment horizontal="center" vertical="center"/>
    </xf>
    <xf numFmtId="0" fontId="4" fillId="8" borderId="6" xfId="0" applyNumberFormat="1" applyFont="1" applyFill="1" applyBorder="1" applyAlignment="1" applyProtection="1">
      <alignment horizontal="center" vertical="center"/>
    </xf>
    <xf numFmtId="0" fontId="2" fillId="0" borderId="1" xfId="1" applyBorder="1" applyAlignment="1">
      <alignment horizontal="center"/>
    </xf>
    <xf numFmtId="4" fontId="2" fillId="0" borderId="1" xfId="1" applyNumberFormat="1" applyBorder="1"/>
    <xf numFmtId="4" fontId="6" fillId="6" borderId="1" xfId="1" applyNumberFormat="1" applyFont="1" applyFill="1" applyBorder="1"/>
    <xf numFmtId="0" fontId="4" fillId="8" borderId="4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Alignment="1"/>
    <xf numFmtId="2" fontId="0" fillId="0" borderId="0" xfId="0" applyNumberFormat="1" applyAlignment="1"/>
    <xf numFmtId="3" fontId="0" fillId="0" borderId="0" xfId="0" applyNumberFormat="1" applyAlignment="1"/>
    <xf numFmtId="4" fontId="0" fillId="0" borderId="0" xfId="0" applyBorder="1" applyAlignment="1"/>
    <xf numFmtId="3" fontId="5" fillId="0" borderId="0" xfId="0" applyNumberFormat="1" applyFont="1" applyAlignment="1"/>
    <xf numFmtId="4" fontId="0" fillId="0" borderId="0" xfId="0" applyAlignment="1">
      <alignment horizontal="right"/>
    </xf>
    <xf numFmtId="4" fontId="7" fillId="0" borderId="0" xfId="1" applyNumberFormat="1" applyFont="1" applyBorder="1" applyAlignment="1">
      <alignment horizontal="right" wrapText="1"/>
    </xf>
    <xf numFmtId="3" fontId="2" fillId="0" borderId="3" xfId="1" applyNumberFormat="1" applyBorder="1"/>
    <xf numFmtId="3" fontId="2" fillId="0" borderId="12" xfId="1" applyNumberFormat="1" applyBorder="1"/>
    <xf numFmtId="3" fontId="2" fillId="0" borderId="24" xfId="1" applyNumberFormat="1" applyBorder="1"/>
    <xf numFmtId="0" fontId="2" fillId="0" borderId="25" xfId="1" applyBorder="1"/>
    <xf numFmtId="3" fontId="2" fillId="0" borderId="10" xfId="1" applyNumberFormat="1" applyBorder="1"/>
    <xf numFmtId="3" fontId="6" fillId="6" borderId="2" xfId="1" applyNumberFormat="1" applyFont="1" applyFill="1" applyBorder="1"/>
    <xf numFmtId="3" fontId="6" fillId="6" borderId="3" xfId="1" applyNumberFormat="1" applyFont="1" applyFill="1" applyBorder="1"/>
    <xf numFmtId="4" fontId="2" fillId="0" borderId="0" xfId="0" applyFont="1" applyAlignment="1"/>
    <xf numFmtId="4" fontId="2" fillId="6" borderId="8" xfId="0" applyNumberFormat="1" applyFont="1" applyFill="1" applyBorder="1" applyAlignment="1"/>
    <xf numFmtId="0" fontId="2" fillId="0" borderId="0" xfId="3" applyFont="1" applyFill="1" applyBorder="1"/>
    <xf numFmtId="1" fontId="2" fillId="0" borderId="1" xfId="2" applyNumberFormat="1" applyFont="1" applyFill="1" applyBorder="1"/>
    <xf numFmtId="0" fontId="2" fillId="0" borderId="1" xfId="1" applyFont="1" applyFill="1" applyBorder="1" applyAlignment="1">
      <alignment horizontal="center"/>
    </xf>
    <xf numFmtId="3" fontId="2" fillId="0" borderId="1" xfId="2" applyNumberFormat="1" applyFont="1" applyFill="1" applyBorder="1"/>
    <xf numFmtId="3" fontId="2" fillId="0" borderId="0" xfId="1" applyNumberFormat="1" applyFont="1" applyFill="1"/>
    <xf numFmtId="164" fontId="2" fillId="0" borderId="0" xfId="1" applyNumberFormat="1" applyFont="1" applyFill="1"/>
    <xf numFmtId="0" fontId="2" fillId="0" borderId="0" xfId="1" applyFont="1" applyFill="1"/>
    <xf numFmtId="4" fontId="2" fillId="0" borderId="0" xfId="1" applyNumberFormat="1" applyFont="1" applyFill="1"/>
    <xf numFmtId="3" fontId="2" fillId="0" borderId="6" xfId="1" applyNumberFormat="1" applyFont="1" applyFill="1" applyBorder="1"/>
    <xf numFmtId="4" fontId="2" fillId="0" borderId="2" xfId="1" applyNumberFormat="1" applyFont="1" applyFill="1" applyBorder="1"/>
    <xf numFmtId="2" fontId="2" fillId="0" borderId="4" xfId="1" applyNumberFormat="1" applyFont="1" applyFill="1" applyBorder="1"/>
    <xf numFmtId="4" fontId="2" fillId="0" borderId="4" xfId="1" applyNumberFormat="1" applyFont="1" applyFill="1" applyBorder="1"/>
    <xf numFmtId="4" fontId="2" fillId="0" borderId="0" xfId="1" applyNumberFormat="1" applyFont="1" applyFill="1" applyAlignment="1">
      <alignment horizontal="right"/>
    </xf>
    <xf numFmtId="165" fontId="2" fillId="0" borderId="2" xfId="1" applyNumberFormat="1" applyFont="1" applyFill="1" applyBorder="1" applyAlignment="1">
      <alignment horizontal="right"/>
    </xf>
    <xf numFmtId="3" fontId="2" fillId="0" borderId="2" xfId="1" applyNumberFormat="1" applyFont="1" applyFill="1" applyBorder="1" applyAlignment="1">
      <alignment horizontal="right"/>
    </xf>
    <xf numFmtId="4" fontId="2" fillId="0" borderId="2" xfId="1" applyNumberFormat="1" applyFont="1" applyFill="1" applyBorder="1" applyAlignment="1">
      <alignment horizontal="right"/>
    </xf>
    <xf numFmtId="2" fontId="2" fillId="0" borderId="0" xfId="1" applyNumberFormat="1" applyFont="1" applyFill="1"/>
    <xf numFmtId="4" fontId="2" fillId="0" borderId="0" xfId="1" applyNumberFormat="1" applyFont="1" applyFill="1" applyBorder="1"/>
    <xf numFmtId="4" fontId="2" fillId="0" borderId="1" xfId="1" applyNumberFormat="1" applyFont="1" applyFill="1" applyBorder="1"/>
    <xf numFmtId="165" fontId="2" fillId="0" borderId="0" xfId="1" applyNumberFormat="1" applyFont="1" applyFill="1" applyAlignment="1">
      <alignment horizontal="right"/>
    </xf>
    <xf numFmtId="3" fontId="2" fillId="0" borderId="4" xfId="1" applyNumberFormat="1" applyFont="1" applyFill="1" applyBorder="1"/>
    <xf numFmtId="3" fontId="2" fillId="0" borderId="1" xfId="1" applyNumberFormat="1" applyFont="1" applyFill="1" applyBorder="1"/>
    <xf numFmtId="3" fontId="2" fillId="0" borderId="2" xfId="1" applyNumberFormat="1" applyFont="1" applyFill="1" applyBorder="1"/>
    <xf numFmtId="3" fontId="2" fillId="0" borderId="3" xfId="1" applyNumberFormat="1" applyFont="1" applyFill="1" applyBorder="1"/>
    <xf numFmtId="4" fontId="2" fillId="9" borderId="8" xfId="0" applyNumberFormat="1" applyFont="1" applyFill="1" applyBorder="1" applyAlignment="1"/>
    <xf numFmtId="4" fontId="2" fillId="10" borderId="8" xfId="0" applyNumberFormat="1" applyFont="1" applyFill="1" applyBorder="1" applyAlignment="1"/>
    <xf numFmtId="0" fontId="6" fillId="9" borderId="0" xfId="3" applyFont="1" applyFill="1" applyBorder="1"/>
    <xf numFmtId="1" fontId="6" fillId="9" borderId="1" xfId="2" applyNumberFormat="1" applyFont="1" applyFill="1" applyBorder="1"/>
    <xf numFmtId="0" fontId="6" fillId="9" borderId="1" xfId="1" applyFont="1" applyFill="1" applyBorder="1" applyAlignment="1">
      <alignment horizontal="center"/>
    </xf>
    <xf numFmtId="3" fontId="6" fillId="9" borderId="1" xfId="2" applyNumberFormat="1" applyFont="1" applyFill="1" applyBorder="1"/>
    <xf numFmtId="3" fontId="6" fillId="9" borderId="0" xfId="1" applyNumberFormat="1" applyFont="1" applyFill="1"/>
    <xf numFmtId="164" fontId="6" fillId="9" borderId="0" xfId="1" applyNumberFormat="1" applyFont="1" applyFill="1"/>
    <xf numFmtId="3" fontId="6" fillId="11" borderId="0" xfId="1" applyNumberFormat="1" applyFont="1" applyFill="1"/>
    <xf numFmtId="0" fontId="6" fillId="11" borderId="0" xfId="1" applyFont="1" applyFill="1"/>
    <xf numFmtId="4" fontId="6" fillId="9" borderId="0" xfId="1" applyNumberFormat="1" applyFont="1" applyFill="1"/>
    <xf numFmtId="3" fontId="6" fillId="9" borderId="6" xfId="1" applyNumberFormat="1" applyFont="1" applyFill="1" applyBorder="1"/>
    <xf numFmtId="4" fontId="6" fillId="9" borderId="2" xfId="1" applyNumberFormat="1" applyFont="1" applyFill="1" applyBorder="1"/>
    <xf numFmtId="2" fontId="6" fillId="9" borderId="4" xfId="1" applyNumberFormat="1" applyFont="1" applyFill="1" applyBorder="1"/>
    <xf numFmtId="4" fontId="6" fillId="9" borderId="4" xfId="1" applyNumberFormat="1" applyFont="1" applyFill="1" applyBorder="1"/>
    <xf numFmtId="4" fontId="6" fillId="9" borderId="0" xfId="1" applyNumberFormat="1" applyFont="1" applyFill="1" applyAlignment="1">
      <alignment horizontal="right"/>
    </xf>
    <xf numFmtId="165" fontId="6" fillId="9" borderId="2" xfId="1" applyNumberFormat="1" applyFont="1" applyFill="1" applyBorder="1" applyAlignment="1">
      <alignment horizontal="right"/>
    </xf>
    <xf numFmtId="3" fontId="6" fillId="9" borderId="2" xfId="1" applyNumberFormat="1" applyFont="1" applyFill="1" applyBorder="1" applyAlignment="1">
      <alignment horizontal="right"/>
    </xf>
    <xf numFmtId="4" fontId="6" fillId="9" borderId="2" xfId="1" applyNumberFormat="1" applyFont="1" applyFill="1" applyBorder="1" applyAlignment="1">
      <alignment horizontal="right"/>
    </xf>
    <xf numFmtId="2" fontId="6" fillId="9" borderId="0" xfId="1" applyNumberFormat="1" applyFont="1" applyFill="1"/>
    <xf numFmtId="4" fontId="6" fillId="9" borderId="0" xfId="1" applyNumberFormat="1" applyFont="1" applyFill="1" applyBorder="1"/>
    <xf numFmtId="4" fontId="6" fillId="9" borderId="1" xfId="1" applyNumberFormat="1" applyFont="1" applyFill="1" applyBorder="1"/>
    <xf numFmtId="165" fontId="6" fillId="9" borderId="0" xfId="1" applyNumberFormat="1" applyFont="1" applyFill="1" applyAlignment="1">
      <alignment horizontal="right"/>
    </xf>
    <xf numFmtId="3" fontId="6" fillId="9" borderId="4" xfId="1" applyNumberFormat="1" applyFont="1" applyFill="1" applyBorder="1"/>
    <xf numFmtId="0" fontId="6" fillId="9" borderId="0" xfId="1" applyFont="1" applyFill="1"/>
    <xf numFmtId="3" fontId="6" fillId="9" borderId="1" xfId="1" applyNumberFormat="1" applyFont="1" applyFill="1" applyBorder="1"/>
    <xf numFmtId="3" fontId="6" fillId="9" borderId="2" xfId="1" applyNumberFormat="1" applyFont="1" applyFill="1" applyBorder="1"/>
    <xf numFmtId="3" fontId="6" fillId="9" borderId="3" xfId="1" applyNumberFormat="1" applyFont="1" applyFill="1" applyBorder="1"/>
    <xf numFmtId="0" fontId="6" fillId="10" borderId="0" xfId="3" applyFont="1" applyFill="1" applyBorder="1"/>
    <xf numFmtId="1" fontId="6" fillId="10" borderId="1" xfId="2" applyNumberFormat="1" applyFont="1" applyFill="1" applyBorder="1"/>
    <xf numFmtId="0" fontId="6" fillId="10" borderId="1" xfId="1" applyFont="1" applyFill="1" applyBorder="1" applyAlignment="1">
      <alignment horizontal="center"/>
    </xf>
    <xf numFmtId="3" fontId="6" fillId="10" borderId="1" xfId="2" applyNumberFormat="1" applyFont="1" applyFill="1" applyBorder="1"/>
    <xf numFmtId="3" fontId="6" fillId="10" borderId="0" xfId="1" applyNumberFormat="1" applyFont="1" applyFill="1"/>
    <xf numFmtId="164" fontId="6" fillId="10" borderId="0" xfId="1" applyNumberFormat="1" applyFont="1" applyFill="1"/>
    <xf numFmtId="3" fontId="6" fillId="12" borderId="0" xfId="1" applyNumberFormat="1" applyFont="1" applyFill="1"/>
    <xf numFmtId="0" fontId="6" fillId="12" borderId="0" xfId="1" applyFont="1" applyFill="1"/>
    <xf numFmtId="4" fontId="6" fillId="10" borderId="0" xfId="1" applyNumberFormat="1" applyFont="1" applyFill="1"/>
    <xf numFmtId="3" fontId="6" fillId="10" borderId="6" xfId="1" applyNumberFormat="1" applyFont="1" applyFill="1" applyBorder="1"/>
    <xf numFmtId="4" fontId="6" fillId="10" borderId="2" xfId="1" applyNumberFormat="1" applyFont="1" applyFill="1" applyBorder="1"/>
    <xf numFmtId="2" fontId="6" fillId="10" borderId="4" xfId="1" applyNumberFormat="1" applyFont="1" applyFill="1" applyBorder="1"/>
    <xf numFmtId="4" fontId="6" fillId="10" borderId="4" xfId="1" applyNumberFormat="1" applyFont="1" applyFill="1" applyBorder="1"/>
    <xf numFmtId="4" fontId="6" fillId="10" borderId="0" xfId="1" applyNumberFormat="1" applyFont="1" applyFill="1" applyAlignment="1">
      <alignment horizontal="right"/>
    </xf>
    <xf numFmtId="165" fontId="6" fillId="10" borderId="2" xfId="1" applyNumberFormat="1" applyFont="1" applyFill="1" applyBorder="1" applyAlignment="1">
      <alignment horizontal="right"/>
    </xf>
    <xf numFmtId="3" fontId="6" fillId="10" borderId="2" xfId="1" applyNumberFormat="1" applyFont="1" applyFill="1" applyBorder="1" applyAlignment="1">
      <alignment horizontal="right"/>
    </xf>
    <xf numFmtId="4" fontId="6" fillId="10" borderId="2" xfId="1" applyNumberFormat="1" applyFont="1" applyFill="1" applyBorder="1" applyAlignment="1">
      <alignment horizontal="right"/>
    </xf>
    <xf numFmtId="2" fontId="6" fillId="10" borderId="0" xfId="1" applyNumberFormat="1" applyFont="1" applyFill="1"/>
    <xf numFmtId="4" fontId="6" fillId="10" borderId="0" xfId="1" applyNumberFormat="1" applyFont="1" applyFill="1" applyBorder="1"/>
    <xf numFmtId="4" fontId="6" fillId="10" borderId="1" xfId="1" applyNumberFormat="1" applyFont="1" applyFill="1" applyBorder="1"/>
    <xf numFmtId="165" fontId="6" fillId="10" borderId="0" xfId="1" applyNumberFormat="1" applyFont="1" applyFill="1" applyAlignment="1">
      <alignment horizontal="right"/>
    </xf>
    <xf numFmtId="3" fontId="6" fillId="10" borderId="4" xfId="1" applyNumberFormat="1" applyFont="1" applyFill="1" applyBorder="1"/>
    <xf numFmtId="0" fontId="6" fillId="10" borderId="0" xfId="1" applyFont="1" applyFill="1"/>
    <xf numFmtId="3" fontId="6" fillId="10" borderId="1" xfId="1" applyNumberFormat="1" applyFont="1" applyFill="1" applyBorder="1"/>
    <xf numFmtId="3" fontId="6" fillId="10" borderId="2" xfId="1" applyNumberFormat="1" applyFont="1" applyFill="1" applyBorder="1"/>
    <xf numFmtId="3" fontId="6" fillId="10" borderId="3" xfId="1" applyNumberFormat="1" applyFont="1" applyFill="1" applyBorder="1"/>
    <xf numFmtId="41" fontId="2" fillId="0" borderId="15" xfId="1" applyNumberFormat="1" applyBorder="1"/>
    <xf numFmtId="4" fontId="2" fillId="0" borderId="8" xfId="0" applyFont="1" applyBorder="1" applyAlignment="1">
      <alignment horizontal="center"/>
    </xf>
    <xf numFmtId="4" fontId="3" fillId="0" borderId="8" xfId="0" applyFont="1" applyBorder="1" applyAlignment="1">
      <alignment horizontal="center"/>
    </xf>
    <xf numFmtId="41" fontId="10" fillId="0" borderId="6" xfId="1" applyNumberFormat="1" applyFont="1" applyBorder="1" applyAlignment="1">
      <alignment horizontal="center" vertical="center" textRotation="90"/>
    </xf>
    <xf numFmtId="4" fontId="10" fillId="0" borderId="6" xfId="0" applyFont="1" applyBorder="1" applyAlignment="1">
      <alignment horizontal="center" vertical="center" textRotation="90"/>
    </xf>
    <xf numFmtId="4" fontId="10" fillId="0" borderId="26" xfId="0" applyFont="1" applyBorder="1" applyAlignment="1">
      <alignment horizontal="center" vertical="center" textRotation="90"/>
    </xf>
    <xf numFmtId="4" fontId="3" fillId="0" borderId="15" xfId="0" applyFont="1" applyBorder="1" applyAlignment="1">
      <alignment horizontal="center"/>
    </xf>
    <xf numFmtId="4" fontId="3" fillId="0" borderId="0" xfId="0" applyFont="1" applyBorder="1" applyAlignment="1">
      <alignment horizontal="center"/>
    </xf>
    <xf numFmtId="4" fontId="3" fillId="0" borderId="3" xfId="0" applyFont="1" applyBorder="1" applyAlignment="1">
      <alignment horizontal="center"/>
    </xf>
    <xf numFmtId="0" fontId="2" fillId="0" borderId="15" xfId="1" applyBorder="1" applyAlignment="1">
      <alignment horizontal="center"/>
    </xf>
    <xf numFmtId="0" fontId="2" fillId="0" borderId="0" xfId="1" applyBorder="1" applyAlignment="1">
      <alignment horizontal="center"/>
    </xf>
    <xf numFmtId="0" fontId="2" fillId="0" borderId="3" xfId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2" fillId="0" borderId="2" xfId="1" applyBorder="1" applyAlignment="1">
      <alignment horizontal="center"/>
    </xf>
    <xf numFmtId="0" fontId="2" fillId="0" borderId="4" xfId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3" xfId="1" applyFont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</cellXfs>
  <cellStyles count="5">
    <cellStyle name="Standard" xfId="0" builtinId="0"/>
    <cellStyle name="Standard 2" xfId="1"/>
    <cellStyle name="Standard_FA-96-98" xfId="2"/>
    <cellStyle name="Standard_GDENAMEN" xfId="3"/>
    <cellStyle name="Titel" xfId="4"/>
  </cellStyles>
  <dxfs count="15"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03"/>
  <sheetViews>
    <sheetView tabSelected="1" workbookViewId="0">
      <pane xSplit="4" ySplit="2" topLeftCell="E3" activePane="bottomRight" state="frozenSplit"/>
      <selection pane="topRight" activeCell="B1" sqref="B1"/>
      <selection pane="bottomLeft" activeCell="H1" sqref="H1"/>
      <selection pane="bottomRight"/>
    </sheetView>
  </sheetViews>
  <sheetFormatPr baseColWidth="10" defaultRowHeight="12.75"/>
  <cols>
    <col min="1" max="1" width="7" style="1" bestFit="1" customWidth="1"/>
    <col min="2" max="2" width="7.42578125" style="1" bestFit="1" customWidth="1"/>
    <col min="3" max="3" width="6.28515625" style="1" customWidth="1"/>
    <col min="4" max="4" width="18" style="1" bestFit="1" customWidth="1"/>
    <col min="5" max="5" width="11" style="1" bestFit="1" customWidth="1"/>
    <col min="6" max="6" width="12.7109375" style="1" bestFit="1" customWidth="1"/>
    <col min="7" max="7" width="9.7109375" style="2" bestFit="1" customWidth="1"/>
    <col min="8" max="8" width="12.7109375" style="2" customWidth="1"/>
    <col min="9" max="9" width="12.42578125" style="1" customWidth="1"/>
    <col min="10" max="10" width="10.28515625" style="7" bestFit="1" customWidth="1"/>
    <col min="11" max="11" width="15.42578125" style="1" bestFit="1" customWidth="1"/>
    <col min="12" max="12" width="19.5703125" style="1" bestFit="1" customWidth="1"/>
    <col min="13" max="14" width="12.5703125" style="1" bestFit="1" customWidth="1"/>
    <col min="15" max="15" width="13.140625" style="1" bestFit="1" customWidth="1"/>
    <col min="16" max="16" width="20.140625" style="1" bestFit="1" customWidth="1"/>
    <col min="17" max="17" width="16.5703125" style="1" bestFit="1" customWidth="1"/>
    <col min="18" max="20" width="15.85546875" style="1" customWidth="1"/>
    <col min="21" max="21" width="19.42578125" style="1" customWidth="1"/>
    <col min="22" max="22" width="15.85546875" style="1" customWidth="1"/>
    <col min="23" max="23" width="17.140625" style="1" customWidth="1"/>
    <col min="24" max="27" width="15.85546875" style="106" customWidth="1"/>
    <col min="28" max="31" width="15.85546875" style="1" customWidth="1"/>
    <col min="32" max="32" width="2.5703125" style="1" customWidth="1"/>
    <col min="33" max="33" width="15.85546875" style="1" customWidth="1"/>
    <col min="34" max="34" width="2.5703125" style="1" customWidth="1"/>
    <col min="35" max="39" width="15.85546875" style="1" customWidth="1"/>
    <col min="40" max="40" width="2.5703125" style="1" customWidth="1"/>
    <col min="41" max="41" width="15.85546875" style="1" customWidth="1"/>
    <col min="42" max="42" width="2.5703125" style="1" customWidth="1"/>
    <col min="43" max="43" width="18" style="7" customWidth="1"/>
    <col min="44" max="44" width="2.5703125" style="7" customWidth="1"/>
    <col min="45" max="50" width="15" style="1" customWidth="1"/>
    <col min="51" max="16384" width="11.42578125" style="1"/>
  </cols>
  <sheetData>
    <row r="1" spans="1:50">
      <c r="E1" s="108" t="s">
        <v>428</v>
      </c>
      <c r="J1" s="3"/>
      <c r="K1" s="4"/>
      <c r="R1" s="225" t="s">
        <v>0</v>
      </c>
      <c r="S1" s="226"/>
      <c r="T1" s="227"/>
      <c r="U1" s="228" t="s">
        <v>1</v>
      </c>
      <c r="V1" s="229"/>
      <c r="W1" s="230"/>
      <c r="X1" s="231" t="s">
        <v>2</v>
      </c>
      <c r="Y1" s="232"/>
      <c r="Z1" s="233"/>
      <c r="AA1" s="233"/>
      <c r="AB1" s="234"/>
      <c r="AC1" s="235" t="s">
        <v>3</v>
      </c>
      <c r="AD1" s="229"/>
      <c r="AE1" s="230"/>
      <c r="AF1" s="5"/>
      <c r="AG1" s="118"/>
      <c r="AH1" s="5"/>
      <c r="AI1" s="228" t="s">
        <v>4</v>
      </c>
      <c r="AJ1" s="229"/>
      <c r="AK1" s="229"/>
      <c r="AL1" s="236"/>
      <c r="AM1" s="230"/>
      <c r="AO1" s="6"/>
      <c r="AQ1" s="112" t="s">
        <v>5</v>
      </c>
      <c r="AS1" s="222" t="s">
        <v>418</v>
      </c>
      <c r="AT1" s="223"/>
      <c r="AU1" s="223"/>
      <c r="AV1" s="223"/>
      <c r="AW1" s="223"/>
      <c r="AX1" s="224"/>
    </row>
    <row r="2" spans="1:50" ht="38.25">
      <c r="A2" s="8" t="s">
        <v>6</v>
      </c>
      <c r="B2" s="9" t="s">
        <v>7</v>
      </c>
      <c r="C2" s="8" t="s">
        <v>8</v>
      </c>
      <c r="D2" s="9" t="s">
        <v>9</v>
      </c>
      <c r="E2" s="10" t="s">
        <v>10</v>
      </c>
      <c r="F2" s="11" t="s">
        <v>11</v>
      </c>
      <c r="G2" s="12" t="s">
        <v>12</v>
      </c>
      <c r="H2" s="11" t="s">
        <v>13</v>
      </c>
      <c r="I2" s="11" t="s">
        <v>14</v>
      </c>
      <c r="J2" s="13" t="s">
        <v>15</v>
      </c>
      <c r="K2" s="14" t="s">
        <v>16</v>
      </c>
      <c r="L2" s="15" t="s">
        <v>17</v>
      </c>
      <c r="M2" s="15" t="s">
        <v>18</v>
      </c>
      <c r="N2" s="15" t="s">
        <v>19</v>
      </c>
      <c r="O2" s="15" t="s">
        <v>20</v>
      </c>
      <c r="P2" s="15" t="s">
        <v>21</v>
      </c>
      <c r="Q2" s="15" t="s">
        <v>22</v>
      </c>
      <c r="R2" s="116" t="s">
        <v>0</v>
      </c>
      <c r="S2" s="16" t="s">
        <v>23</v>
      </c>
      <c r="T2" s="17" t="s">
        <v>24</v>
      </c>
      <c r="U2" s="117" t="s">
        <v>1</v>
      </c>
      <c r="V2" s="16" t="s">
        <v>23</v>
      </c>
      <c r="W2" s="18" t="s">
        <v>427</v>
      </c>
      <c r="X2" s="19" t="s">
        <v>25</v>
      </c>
      <c r="Y2" s="20" t="s">
        <v>26</v>
      </c>
      <c r="Z2" s="16" t="s">
        <v>27</v>
      </c>
      <c r="AA2" s="21" t="s">
        <v>23</v>
      </c>
      <c r="AB2" s="18" t="s">
        <v>28</v>
      </c>
      <c r="AC2" s="115" t="s">
        <v>3</v>
      </c>
      <c r="AD2" s="16" t="s">
        <v>23</v>
      </c>
      <c r="AE2" s="18" t="s">
        <v>29</v>
      </c>
      <c r="AF2" s="41"/>
      <c r="AG2" s="111" t="s">
        <v>423</v>
      </c>
      <c r="AH2" s="22"/>
      <c r="AI2" s="23" t="s">
        <v>30</v>
      </c>
      <c r="AJ2" s="16" t="s">
        <v>22</v>
      </c>
      <c r="AK2" s="16" t="s">
        <v>31</v>
      </c>
      <c r="AL2" s="24" t="s">
        <v>26</v>
      </c>
      <c r="AM2" s="121" t="s">
        <v>32</v>
      </c>
      <c r="AN2" s="22"/>
      <c r="AO2" s="111" t="s">
        <v>33</v>
      </c>
      <c r="AP2" s="22"/>
      <c r="AQ2" s="25" t="s">
        <v>34</v>
      </c>
      <c r="AS2" s="111" t="s">
        <v>432</v>
      </c>
      <c r="AT2" s="111" t="s">
        <v>419</v>
      </c>
      <c r="AU2" s="111" t="s">
        <v>420</v>
      </c>
      <c r="AV2" s="111" t="s">
        <v>421</v>
      </c>
      <c r="AW2" s="111" t="s">
        <v>422</v>
      </c>
      <c r="AX2" s="111" t="s">
        <v>424</v>
      </c>
    </row>
    <row r="3" spans="1:50" ht="12.75" customHeight="1">
      <c r="A3" s="26">
        <v>301</v>
      </c>
      <c r="B3" s="27">
        <v>5101</v>
      </c>
      <c r="C3" s="28"/>
      <c r="D3" s="29" t="s">
        <v>304</v>
      </c>
      <c r="E3" s="7">
        <v>4099</v>
      </c>
      <c r="F3" s="7">
        <v>8416898</v>
      </c>
      <c r="G3" s="2">
        <v>1.6133333333333333</v>
      </c>
      <c r="H3" s="7">
        <v>5216543.1148373978</v>
      </c>
      <c r="I3" s="7">
        <v>1029256.3333333334</v>
      </c>
      <c r="J3" s="30">
        <v>0</v>
      </c>
      <c r="K3" s="4">
        <v>1.65</v>
      </c>
      <c r="L3" s="7">
        <v>8607296.1394817065</v>
      </c>
      <c r="M3" s="7">
        <v>967050.17416666669</v>
      </c>
      <c r="N3" s="7">
        <v>9574346.3136483729</v>
      </c>
      <c r="O3" s="31">
        <v>2335.7761194555678</v>
      </c>
      <c r="P3" s="31">
        <v>2391.9120957014184</v>
      </c>
      <c r="Q3" s="31">
        <v>97.65309200339199</v>
      </c>
      <c r="R3" s="32">
        <v>85137.505653744738</v>
      </c>
      <c r="S3" s="33">
        <f t="shared" ref="S3:S66" si="0">R3/E3</f>
        <v>20.770311210964806</v>
      </c>
      <c r="T3" s="34">
        <f t="shared" ref="T3:T66" si="1">(N3+R3)/E3*100/$O$383</f>
        <v>98.521447962136889</v>
      </c>
      <c r="U3" s="32">
        <v>0</v>
      </c>
      <c r="V3" s="33">
        <f t="shared" ref="V3:V66" si="2">U3/E3</f>
        <v>0</v>
      </c>
      <c r="W3" s="35">
        <f t="shared" ref="W3:W66" si="3">(N3+R3+U3)/E3*100/$O$383</f>
        <v>98.521447962136889</v>
      </c>
      <c r="X3" s="36">
        <v>0</v>
      </c>
      <c r="Y3" s="37">
        <f t="shared" ref="Y3:Y66" si="4">Z3-U3</f>
        <v>0</v>
      </c>
      <c r="Z3" s="38">
        <f t="shared" ref="Z3:Z66" si="5">IF(X3=0,U3,U3-(U3*X3/100))</f>
        <v>0</v>
      </c>
      <c r="AA3" s="39">
        <f t="shared" ref="AA3:AA66" si="6">Z3/E3</f>
        <v>0</v>
      </c>
      <c r="AB3" s="40">
        <f t="shared" ref="AB3:AB66" si="7">(N3+R3+Z3)/E3*100/$O$383</f>
        <v>98.521447962136889</v>
      </c>
      <c r="AC3" s="32">
        <f t="shared" ref="AC3:AC66" si="8">R3+Z3</f>
        <v>85137.505653744738</v>
      </c>
      <c r="AD3" s="33">
        <f t="shared" ref="AD3:AD66" si="9">S3+AA3</f>
        <v>20.770311210964806</v>
      </c>
      <c r="AE3" s="35">
        <f t="shared" ref="AE3:AE66" si="10">(N3+AC3)/E3*100/$O$383</f>
        <v>98.521447962136889</v>
      </c>
      <c r="AF3" s="41"/>
      <c r="AG3" s="119">
        <v>0</v>
      </c>
      <c r="AH3" s="41"/>
      <c r="AI3" s="32">
        <v>0</v>
      </c>
      <c r="AJ3" s="33">
        <f t="shared" ref="AJ3:AJ66" si="11">Q3</f>
        <v>97.65309200339199</v>
      </c>
      <c r="AK3" s="33">
        <v>0</v>
      </c>
      <c r="AL3" s="42">
        <f t="shared" ref="AL3:AL66" si="12">AM3-AI3</f>
        <v>0</v>
      </c>
      <c r="AM3" s="43">
        <f t="shared" ref="AM3:AM66" si="13">IF(AK3=0,AI3,AI3-(AI3*AK3/100))</f>
        <v>0</v>
      </c>
      <c r="AO3" s="44">
        <v>36490.07725532545</v>
      </c>
      <c r="AQ3" s="44">
        <v>521654.31148373988</v>
      </c>
      <c r="AS3" s="219" t="s">
        <v>433</v>
      </c>
      <c r="AT3" s="86">
        <v>-2130076.25</v>
      </c>
      <c r="AU3" s="86">
        <v>-907633.19035015989</v>
      </c>
      <c r="AV3" s="86">
        <v>-8267.643059826054</v>
      </c>
      <c r="AW3" s="86">
        <v>-309280</v>
      </c>
      <c r="AX3" s="129">
        <v>-721605.35845499998</v>
      </c>
    </row>
    <row r="4" spans="1:50">
      <c r="A4" s="26">
        <v>302</v>
      </c>
      <c r="B4" s="27">
        <v>5102</v>
      </c>
      <c r="C4" s="28"/>
      <c r="D4" s="29" t="s">
        <v>305</v>
      </c>
      <c r="E4" s="7">
        <v>1005.3333333333334</v>
      </c>
      <c r="F4" s="7">
        <v>1751933.3333333333</v>
      </c>
      <c r="G4" s="2">
        <v>1.6900000000000002</v>
      </c>
      <c r="H4" s="7">
        <v>1036646.942800789</v>
      </c>
      <c r="I4" s="7">
        <v>190113</v>
      </c>
      <c r="J4" s="30">
        <v>0</v>
      </c>
      <c r="K4" s="4">
        <v>1.65</v>
      </c>
      <c r="L4" s="7">
        <v>1710467.4556213019</v>
      </c>
      <c r="M4" s="7">
        <v>195757.51249999998</v>
      </c>
      <c r="N4" s="7">
        <v>1906224.9681213018</v>
      </c>
      <c r="O4" s="31">
        <v>1896.1123688209236</v>
      </c>
      <c r="P4" s="31">
        <v>2391.9120957014184</v>
      </c>
      <c r="Q4" s="31">
        <v>79.27182492318542</v>
      </c>
      <c r="R4" s="32">
        <v>184424.2770734939</v>
      </c>
      <c r="S4" s="33">
        <f t="shared" si="0"/>
        <v>183.44589894578306</v>
      </c>
      <c r="T4" s="34">
        <f t="shared" si="1"/>
        <v>86.94124970160675</v>
      </c>
      <c r="U4" s="32">
        <v>0</v>
      </c>
      <c r="V4" s="33">
        <f t="shared" si="2"/>
        <v>0</v>
      </c>
      <c r="W4" s="35">
        <f t="shared" si="3"/>
        <v>86.94124970160675</v>
      </c>
      <c r="X4" s="36">
        <v>0</v>
      </c>
      <c r="Y4" s="37">
        <f t="shared" si="4"/>
        <v>0</v>
      </c>
      <c r="Z4" s="38">
        <f t="shared" si="5"/>
        <v>0</v>
      </c>
      <c r="AA4" s="39">
        <f t="shared" si="6"/>
        <v>0</v>
      </c>
      <c r="AB4" s="40">
        <f t="shared" si="7"/>
        <v>86.94124970160675</v>
      </c>
      <c r="AC4" s="32">
        <f t="shared" si="8"/>
        <v>184424.2770734939</v>
      </c>
      <c r="AD4" s="33">
        <f t="shared" si="9"/>
        <v>183.44589894578306</v>
      </c>
      <c r="AE4" s="35">
        <f t="shared" si="10"/>
        <v>86.94124970160675</v>
      </c>
      <c r="AF4" s="41"/>
      <c r="AG4" s="119">
        <v>0</v>
      </c>
      <c r="AH4" s="41"/>
      <c r="AI4" s="32">
        <v>8034.6620477616607</v>
      </c>
      <c r="AJ4" s="33">
        <f t="shared" si="11"/>
        <v>79.27182492318542</v>
      </c>
      <c r="AK4" s="33">
        <v>0</v>
      </c>
      <c r="AL4" s="42">
        <f t="shared" si="12"/>
        <v>0</v>
      </c>
      <c r="AM4" s="43">
        <f t="shared" si="13"/>
        <v>8034.6620477616607</v>
      </c>
      <c r="AO4" s="44">
        <v>6762.2432833904695</v>
      </c>
      <c r="AQ4" s="44">
        <v>103664.69428007891</v>
      </c>
      <c r="AS4" s="220"/>
      <c r="AT4" s="86">
        <v>-520045.2</v>
      </c>
      <c r="AU4" s="86">
        <v>-221593.13099348263</v>
      </c>
      <c r="AV4" s="86">
        <v>-2018.4948402521472</v>
      </c>
      <c r="AW4" s="86">
        <v>-61605</v>
      </c>
      <c r="AX4" s="129">
        <v>-176175.56565999999</v>
      </c>
    </row>
    <row r="5" spans="1:50">
      <c r="A5" s="26">
        <v>303</v>
      </c>
      <c r="B5" s="27">
        <v>5103</v>
      </c>
      <c r="C5" s="28"/>
      <c r="D5" s="29" t="s">
        <v>306</v>
      </c>
      <c r="E5" s="7">
        <v>2816.6666666666665</v>
      </c>
      <c r="F5" s="7">
        <v>5040070.666666667</v>
      </c>
      <c r="G5" s="2">
        <v>1.74</v>
      </c>
      <c r="H5" s="7">
        <v>2896592.3371647508</v>
      </c>
      <c r="I5" s="7">
        <v>423026.33333333331</v>
      </c>
      <c r="J5" s="30">
        <v>0</v>
      </c>
      <c r="K5" s="4">
        <v>1.65</v>
      </c>
      <c r="L5" s="7">
        <v>4779377.3563218387</v>
      </c>
      <c r="M5" s="7">
        <v>529485.03874999995</v>
      </c>
      <c r="N5" s="7">
        <v>5308862.395071839</v>
      </c>
      <c r="O5" s="31">
        <v>1884.8032171852683</v>
      </c>
      <c r="P5" s="31">
        <v>2391.9120957014184</v>
      </c>
      <c r="Q5" s="31">
        <v>78.799016927608179</v>
      </c>
      <c r="R5" s="32">
        <v>528491.96956024785</v>
      </c>
      <c r="S5" s="33">
        <f t="shared" si="0"/>
        <v>187.63028505097557</v>
      </c>
      <c r="T5" s="34">
        <f t="shared" si="1"/>
        <v>86.643380664393092</v>
      </c>
      <c r="U5" s="32">
        <v>0</v>
      </c>
      <c r="V5" s="33">
        <f t="shared" si="2"/>
        <v>0</v>
      </c>
      <c r="W5" s="35">
        <f t="shared" si="3"/>
        <v>86.643380664393092</v>
      </c>
      <c r="X5" s="36">
        <v>0</v>
      </c>
      <c r="Y5" s="37">
        <f t="shared" si="4"/>
        <v>0</v>
      </c>
      <c r="Z5" s="38">
        <f t="shared" si="5"/>
        <v>0</v>
      </c>
      <c r="AA5" s="39">
        <f t="shared" si="6"/>
        <v>0</v>
      </c>
      <c r="AB5" s="40">
        <f t="shared" si="7"/>
        <v>86.643380664393092</v>
      </c>
      <c r="AC5" s="32">
        <f t="shared" si="8"/>
        <v>528491.96956024785</v>
      </c>
      <c r="AD5" s="33">
        <f t="shared" si="9"/>
        <v>187.63028505097557</v>
      </c>
      <c r="AE5" s="35">
        <f t="shared" si="10"/>
        <v>86.643380664393092</v>
      </c>
      <c r="AF5" s="41"/>
      <c r="AG5" s="119">
        <v>0</v>
      </c>
      <c r="AH5" s="41"/>
      <c r="AI5" s="32">
        <v>46856.038264919072</v>
      </c>
      <c r="AJ5" s="33">
        <f t="shared" si="11"/>
        <v>78.799016927608179</v>
      </c>
      <c r="AK5" s="33">
        <v>0</v>
      </c>
      <c r="AL5" s="42">
        <f t="shared" si="12"/>
        <v>0</v>
      </c>
      <c r="AM5" s="43">
        <f t="shared" si="13"/>
        <v>46856.038264919072</v>
      </c>
      <c r="AO5" s="44">
        <v>15802.289890943899</v>
      </c>
      <c r="AQ5" s="44">
        <v>289659.23371647514</v>
      </c>
      <c r="AS5" s="220"/>
      <c r="AT5" s="86">
        <v>-1456229.4</v>
      </c>
      <c r="AU5" s="86">
        <v>-620504.60320726933</v>
      </c>
      <c r="AV5" s="86">
        <v>-5652.184859301512</v>
      </c>
      <c r="AW5" s="86">
        <v>-216106</v>
      </c>
      <c r="AX5" s="129">
        <v>-493326.43559200002</v>
      </c>
    </row>
    <row r="6" spans="1:50">
      <c r="A6" s="164">
        <v>304</v>
      </c>
      <c r="B6" s="165">
        <v>5104</v>
      </c>
      <c r="C6" s="166"/>
      <c r="D6" s="167" t="s">
        <v>307</v>
      </c>
      <c r="E6" s="168">
        <v>1867.6666666666667</v>
      </c>
      <c r="F6" s="168">
        <v>3448586.3333333335</v>
      </c>
      <c r="G6" s="169">
        <v>1.6834034610036543</v>
      </c>
      <c r="H6" s="168">
        <v>2049874.764363843</v>
      </c>
      <c r="I6" s="168">
        <v>461511</v>
      </c>
      <c r="J6" s="170">
        <v>0</v>
      </c>
      <c r="K6" s="171">
        <v>1.65</v>
      </c>
      <c r="L6" s="168">
        <v>3382293.3612003406</v>
      </c>
      <c r="M6" s="168">
        <v>379708.98583333334</v>
      </c>
      <c r="N6" s="168">
        <v>3762002.3470336739</v>
      </c>
      <c r="O6" s="172">
        <v>2014.2793219884029</v>
      </c>
      <c r="P6" s="172">
        <v>2391.9120957014184</v>
      </c>
      <c r="Q6" s="172">
        <v>84.212096490014346</v>
      </c>
      <c r="R6" s="173">
        <v>260958.09317072996</v>
      </c>
      <c r="S6" s="174">
        <f t="shared" si="0"/>
        <v>139.72412627381578</v>
      </c>
      <c r="T6" s="175">
        <f t="shared" si="1"/>
        <v>90.053620788708983</v>
      </c>
      <c r="U6" s="173">
        <v>0</v>
      </c>
      <c r="V6" s="174">
        <f t="shared" si="2"/>
        <v>0</v>
      </c>
      <c r="W6" s="176">
        <f t="shared" si="3"/>
        <v>90.053620788708983</v>
      </c>
      <c r="X6" s="177">
        <v>0</v>
      </c>
      <c r="Y6" s="178">
        <f t="shared" si="4"/>
        <v>0</v>
      </c>
      <c r="Z6" s="179">
        <f t="shared" si="5"/>
        <v>0</v>
      </c>
      <c r="AA6" s="180">
        <f t="shared" si="6"/>
        <v>0</v>
      </c>
      <c r="AB6" s="181">
        <f t="shared" si="7"/>
        <v>90.053620788708983</v>
      </c>
      <c r="AC6" s="173">
        <f t="shared" si="8"/>
        <v>260958.09317072996</v>
      </c>
      <c r="AD6" s="174">
        <f t="shared" si="9"/>
        <v>139.72412627381578</v>
      </c>
      <c r="AE6" s="176">
        <f t="shared" si="10"/>
        <v>90.053620788708983</v>
      </c>
      <c r="AF6" s="182"/>
      <c r="AG6" s="183">
        <v>0</v>
      </c>
      <c r="AH6" s="182"/>
      <c r="AI6" s="173">
        <v>153012.84734772349</v>
      </c>
      <c r="AJ6" s="174">
        <f t="shared" si="11"/>
        <v>84.212096490014346</v>
      </c>
      <c r="AK6" s="174">
        <v>0</v>
      </c>
      <c r="AL6" s="184">
        <f t="shared" si="12"/>
        <v>0</v>
      </c>
      <c r="AM6" s="185">
        <f t="shared" si="13"/>
        <v>153012.84734772349</v>
      </c>
      <c r="AN6" s="186"/>
      <c r="AO6" s="187">
        <v>12318.566253848359</v>
      </c>
      <c r="AP6" s="186"/>
      <c r="AQ6" s="187">
        <v>204987.47643638428</v>
      </c>
      <c r="AR6" s="168"/>
      <c r="AS6" s="220"/>
      <c r="AT6" s="188">
        <v>-974763.2</v>
      </c>
      <c r="AU6" s="188">
        <v>-415350.13178303622</v>
      </c>
      <c r="AV6" s="188">
        <v>-3783.4299923618387</v>
      </c>
      <c r="AW6" s="188">
        <v>-94330</v>
      </c>
      <c r="AX6" s="189">
        <v>-330220.27391300001</v>
      </c>
    </row>
    <row r="7" spans="1:50">
      <c r="A7" s="26">
        <v>305</v>
      </c>
      <c r="B7" s="27">
        <v>5105</v>
      </c>
      <c r="C7" s="28"/>
      <c r="D7" s="29" t="s">
        <v>308</v>
      </c>
      <c r="E7" s="7">
        <v>1276.6666666666667</v>
      </c>
      <c r="F7" s="7">
        <v>2672483.3333333335</v>
      </c>
      <c r="G7" s="2">
        <v>1.6000000000000003</v>
      </c>
      <c r="H7" s="7">
        <v>1670302.0833333333</v>
      </c>
      <c r="I7" s="7">
        <v>253599</v>
      </c>
      <c r="J7" s="30">
        <v>0</v>
      </c>
      <c r="K7" s="4">
        <v>1.65</v>
      </c>
      <c r="L7" s="7">
        <v>2755998.4375</v>
      </c>
      <c r="M7" s="7">
        <v>255349.01666666663</v>
      </c>
      <c r="N7" s="7">
        <v>3011347.4541666666</v>
      </c>
      <c r="O7" s="31">
        <v>2358.7577969973891</v>
      </c>
      <c r="P7" s="31">
        <v>2391.9120957014184</v>
      </c>
      <c r="Q7" s="31">
        <v>98.613899784878711</v>
      </c>
      <c r="R7" s="32">
        <v>15660.985564493392</v>
      </c>
      <c r="S7" s="33">
        <f t="shared" si="0"/>
        <v>12.267090520490907</v>
      </c>
      <c r="T7" s="34">
        <f t="shared" si="1"/>
        <v>99.126756864473521</v>
      </c>
      <c r="U7" s="32">
        <v>0</v>
      </c>
      <c r="V7" s="33">
        <f t="shared" si="2"/>
        <v>0</v>
      </c>
      <c r="W7" s="35">
        <f t="shared" si="3"/>
        <v>99.126756864473521</v>
      </c>
      <c r="X7" s="36">
        <v>0</v>
      </c>
      <c r="Y7" s="37">
        <f t="shared" si="4"/>
        <v>0</v>
      </c>
      <c r="Z7" s="38">
        <f t="shared" si="5"/>
        <v>0</v>
      </c>
      <c r="AA7" s="39">
        <f t="shared" si="6"/>
        <v>0</v>
      </c>
      <c r="AB7" s="40">
        <f t="shared" si="7"/>
        <v>99.126756864473521</v>
      </c>
      <c r="AC7" s="32">
        <f t="shared" si="8"/>
        <v>15660.985564493392</v>
      </c>
      <c r="AD7" s="33">
        <f t="shared" si="9"/>
        <v>12.267090520490907</v>
      </c>
      <c r="AE7" s="35">
        <f t="shared" si="10"/>
        <v>99.126756864473521</v>
      </c>
      <c r="AF7" s="41"/>
      <c r="AG7" s="119">
        <v>0</v>
      </c>
      <c r="AH7" s="41"/>
      <c r="AI7" s="32">
        <v>63035.519834828359</v>
      </c>
      <c r="AJ7" s="33">
        <f t="shared" si="11"/>
        <v>98.613899784878711</v>
      </c>
      <c r="AK7" s="33">
        <v>0</v>
      </c>
      <c r="AL7" s="42">
        <f t="shared" si="12"/>
        <v>0</v>
      </c>
      <c r="AM7" s="43">
        <f t="shared" si="13"/>
        <v>63035.519834828359</v>
      </c>
      <c r="AO7" s="44">
        <v>6304.7124085920923</v>
      </c>
      <c r="AQ7" s="44">
        <v>167030.20833333334</v>
      </c>
      <c r="AS7" s="220"/>
      <c r="AT7" s="86">
        <v>-661501.6</v>
      </c>
      <c r="AU7" s="86">
        <v>-281868.21608073061</v>
      </c>
      <c r="AV7" s="86">
        <v>-2567.5414090645513</v>
      </c>
      <c r="AW7" s="86">
        <v>-78294</v>
      </c>
      <c r="AX7" s="129">
        <v>-224096.71358899999</v>
      </c>
    </row>
    <row r="8" spans="1:50">
      <c r="A8" s="26">
        <v>306</v>
      </c>
      <c r="B8" s="27">
        <v>5106</v>
      </c>
      <c r="C8" s="28"/>
      <c r="D8" s="29" t="s">
        <v>309</v>
      </c>
      <c r="E8" s="7">
        <v>13815.666666666666</v>
      </c>
      <c r="F8" s="7">
        <v>31477925.666666668</v>
      </c>
      <c r="G8" s="2">
        <v>1.6927000000000001</v>
      </c>
      <c r="H8" s="7">
        <v>18607331.910631225</v>
      </c>
      <c r="I8" s="7">
        <v>2480927.6666666665</v>
      </c>
      <c r="J8" s="30">
        <v>0</v>
      </c>
      <c r="K8" s="4">
        <v>1.65</v>
      </c>
      <c r="L8" s="7">
        <v>30702097.652541518</v>
      </c>
      <c r="M8" s="7">
        <v>3021823.3416666668</v>
      </c>
      <c r="N8" s="7">
        <v>33723920.994208187</v>
      </c>
      <c r="O8" s="31">
        <v>2440.9912172804925</v>
      </c>
      <c r="P8" s="31">
        <v>2391.9120957014184</v>
      </c>
      <c r="Q8" s="31">
        <v>102.05187814666249</v>
      </c>
      <c r="R8" s="32">
        <v>-250882.4900908393</v>
      </c>
      <c r="S8" s="33">
        <f t="shared" si="0"/>
        <v>-18.159274984257436</v>
      </c>
      <c r="T8" s="34">
        <f t="shared" si="1"/>
        <v>101.29268323239729</v>
      </c>
      <c r="U8" s="32">
        <v>0</v>
      </c>
      <c r="V8" s="33">
        <f t="shared" si="2"/>
        <v>0</v>
      </c>
      <c r="W8" s="35">
        <f t="shared" si="3"/>
        <v>101.29268323239729</v>
      </c>
      <c r="X8" s="36">
        <v>0</v>
      </c>
      <c r="Y8" s="37">
        <f t="shared" si="4"/>
        <v>0</v>
      </c>
      <c r="Z8" s="38">
        <f t="shared" si="5"/>
        <v>0</v>
      </c>
      <c r="AA8" s="39">
        <f t="shared" si="6"/>
        <v>0</v>
      </c>
      <c r="AB8" s="40">
        <f t="shared" si="7"/>
        <v>101.29268323239729</v>
      </c>
      <c r="AC8" s="32">
        <f t="shared" si="8"/>
        <v>-250882.4900908393</v>
      </c>
      <c r="AD8" s="33">
        <f t="shared" si="9"/>
        <v>-18.159274984257436</v>
      </c>
      <c r="AE8" s="35">
        <f t="shared" si="10"/>
        <v>101.29268323239729</v>
      </c>
      <c r="AF8" s="41"/>
      <c r="AG8" s="119">
        <v>0</v>
      </c>
      <c r="AH8" s="41"/>
      <c r="AI8" s="32">
        <v>0</v>
      </c>
      <c r="AJ8" s="33">
        <f t="shared" si="11"/>
        <v>102.05187814666249</v>
      </c>
      <c r="AK8" s="33">
        <v>0</v>
      </c>
      <c r="AL8" s="42">
        <f t="shared" si="12"/>
        <v>0</v>
      </c>
      <c r="AM8" s="43">
        <f t="shared" si="13"/>
        <v>0</v>
      </c>
      <c r="AO8" s="44">
        <v>175809.15290404522</v>
      </c>
      <c r="AQ8" s="44">
        <v>1860733.1910631221</v>
      </c>
      <c r="AS8" s="220"/>
      <c r="AT8" s="86">
        <v>-7196273.0499999998</v>
      </c>
      <c r="AU8" s="86">
        <v>-3066357.9649839983</v>
      </c>
      <c r="AV8" s="86">
        <v>-27931.496355220119</v>
      </c>
      <c r="AW8" s="86">
        <v>-931650</v>
      </c>
      <c r="AX8" s="129">
        <v>-2437879.489203</v>
      </c>
    </row>
    <row r="9" spans="1:50">
      <c r="A9" s="26">
        <v>307</v>
      </c>
      <c r="B9" s="27">
        <v>2229</v>
      </c>
      <c r="C9" s="28">
        <v>351</v>
      </c>
      <c r="D9" s="29" t="s">
        <v>310</v>
      </c>
      <c r="E9" s="7">
        <v>2359.3333333333335</v>
      </c>
      <c r="F9" s="7">
        <v>4782283</v>
      </c>
      <c r="G9" s="2">
        <v>1.54</v>
      </c>
      <c r="H9" s="7">
        <v>3105378.5714285709</v>
      </c>
      <c r="I9" s="7">
        <v>379178</v>
      </c>
      <c r="J9" s="30">
        <v>0</v>
      </c>
      <c r="K9" s="4">
        <v>1.65</v>
      </c>
      <c r="L9" s="7">
        <v>5123874.6428571427</v>
      </c>
      <c r="M9" s="7">
        <v>469357.8041666667</v>
      </c>
      <c r="N9" s="7">
        <v>5593232.447023809</v>
      </c>
      <c r="O9" s="31">
        <v>2370.683433324587</v>
      </c>
      <c r="P9" s="31">
        <v>2391.9120957014184</v>
      </c>
      <c r="Q9" s="31">
        <v>99.11248149900733</v>
      </c>
      <c r="R9" s="32">
        <v>18531.631584063049</v>
      </c>
      <c r="S9" s="33">
        <f t="shared" si="0"/>
        <v>7.8546050794276834</v>
      </c>
      <c r="T9" s="34">
        <f t="shared" si="1"/>
        <v>99.440863344374549</v>
      </c>
      <c r="U9" s="32">
        <v>0</v>
      </c>
      <c r="V9" s="33">
        <f t="shared" si="2"/>
        <v>0</v>
      </c>
      <c r="W9" s="35">
        <f t="shared" si="3"/>
        <v>99.440863344374549</v>
      </c>
      <c r="X9" s="36">
        <v>0</v>
      </c>
      <c r="Y9" s="37">
        <f t="shared" si="4"/>
        <v>0</v>
      </c>
      <c r="Z9" s="38">
        <f t="shared" si="5"/>
        <v>0</v>
      </c>
      <c r="AA9" s="39">
        <f t="shared" si="6"/>
        <v>0</v>
      </c>
      <c r="AB9" s="40">
        <f t="shared" si="7"/>
        <v>99.440863344374549</v>
      </c>
      <c r="AC9" s="32">
        <f t="shared" si="8"/>
        <v>18531.631584063049</v>
      </c>
      <c r="AD9" s="33">
        <f t="shared" si="9"/>
        <v>7.8546050794276834</v>
      </c>
      <c r="AE9" s="35">
        <f t="shared" si="10"/>
        <v>99.440863344374549</v>
      </c>
      <c r="AF9" s="41"/>
      <c r="AG9" s="119">
        <v>0</v>
      </c>
      <c r="AH9" s="41"/>
      <c r="AI9" s="32">
        <v>0</v>
      </c>
      <c r="AJ9" s="33">
        <f t="shared" si="11"/>
        <v>99.11248149900733</v>
      </c>
      <c r="AK9" s="33">
        <v>0</v>
      </c>
      <c r="AL9" s="42">
        <f t="shared" si="12"/>
        <v>0</v>
      </c>
      <c r="AM9" s="43">
        <f t="shared" si="13"/>
        <v>0</v>
      </c>
      <c r="AO9" s="44">
        <v>16150.016405696915</v>
      </c>
      <c r="AQ9" s="44">
        <v>310537.8571428571</v>
      </c>
      <c r="AS9" s="220"/>
      <c r="AT9" s="86">
        <v>-1228355.95</v>
      </c>
      <c r="AU9" s="86">
        <v>-523406.92068490264</v>
      </c>
      <c r="AV9" s="86">
        <v>-4767.7207502691663</v>
      </c>
      <c r="AW9" s="86">
        <v>-329998</v>
      </c>
      <c r="AX9" s="129">
        <v>-416129.82274600002</v>
      </c>
    </row>
    <row r="10" spans="1:50">
      <c r="A10" s="26">
        <v>309</v>
      </c>
      <c r="B10" s="27">
        <v>5109</v>
      </c>
      <c r="C10" s="28"/>
      <c r="D10" s="29" t="s">
        <v>312</v>
      </c>
      <c r="E10" s="7">
        <v>1180.6666666666667</v>
      </c>
      <c r="F10" s="7">
        <v>2286652.6666666665</v>
      </c>
      <c r="G10" s="2">
        <v>1.6900000000000002</v>
      </c>
      <c r="H10" s="7">
        <v>1353048.9151873768</v>
      </c>
      <c r="I10" s="7">
        <v>225453.33333333334</v>
      </c>
      <c r="J10" s="30">
        <v>0</v>
      </c>
      <c r="K10" s="4">
        <v>1.65</v>
      </c>
      <c r="L10" s="7">
        <v>2232530.7100591715</v>
      </c>
      <c r="M10" s="7">
        <v>211901.64166666669</v>
      </c>
      <c r="N10" s="7">
        <v>2444432.3517258381</v>
      </c>
      <c r="O10" s="31">
        <v>2070.3831324611842</v>
      </c>
      <c r="P10" s="31">
        <v>2391.9120957014184</v>
      </c>
      <c r="Q10" s="31">
        <v>86.55765971424853</v>
      </c>
      <c r="R10" s="32">
        <v>140458.85582828545</v>
      </c>
      <c r="S10" s="33">
        <f t="shared" si="0"/>
        <v>118.9657163988866</v>
      </c>
      <c r="T10" s="34">
        <f t="shared" si="1"/>
        <v>91.531325619976485</v>
      </c>
      <c r="U10" s="32">
        <v>0</v>
      </c>
      <c r="V10" s="33">
        <f t="shared" si="2"/>
        <v>0</v>
      </c>
      <c r="W10" s="35">
        <f t="shared" si="3"/>
        <v>91.531325619976485</v>
      </c>
      <c r="X10" s="36">
        <v>0</v>
      </c>
      <c r="Y10" s="37">
        <f t="shared" si="4"/>
        <v>0</v>
      </c>
      <c r="Z10" s="38">
        <f t="shared" si="5"/>
        <v>0</v>
      </c>
      <c r="AA10" s="39">
        <f t="shared" si="6"/>
        <v>0</v>
      </c>
      <c r="AB10" s="40">
        <f t="shared" si="7"/>
        <v>91.531325619976485</v>
      </c>
      <c r="AC10" s="32">
        <f t="shared" si="8"/>
        <v>140458.85582828545</v>
      </c>
      <c r="AD10" s="33">
        <f t="shared" si="9"/>
        <v>118.9657163988866</v>
      </c>
      <c r="AE10" s="35">
        <f t="shared" si="10"/>
        <v>91.531325619976485</v>
      </c>
      <c r="AF10" s="41"/>
      <c r="AG10" s="119">
        <v>0</v>
      </c>
      <c r="AH10" s="41"/>
      <c r="AI10" s="32">
        <v>194258.98011160843</v>
      </c>
      <c r="AJ10" s="33">
        <f t="shared" si="11"/>
        <v>86.55765971424853</v>
      </c>
      <c r="AK10" s="33">
        <v>0</v>
      </c>
      <c r="AL10" s="42">
        <f t="shared" si="12"/>
        <v>0</v>
      </c>
      <c r="AM10" s="43">
        <f t="shared" si="13"/>
        <v>194258.98011160843</v>
      </c>
      <c r="AO10" s="44">
        <v>6563.2033814831493</v>
      </c>
      <c r="AQ10" s="44">
        <v>135304.89151873768</v>
      </c>
      <c r="AS10" s="220"/>
      <c r="AT10" s="86">
        <v>-613149.19999999995</v>
      </c>
      <c r="AU10" s="86">
        <v>-261265.09608727132</v>
      </c>
      <c r="AV10" s="86">
        <v>-2379.867309179584</v>
      </c>
      <c r="AW10" s="86">
        <v>-134308</v>
      </c>
      <c r="AX10" s="129">
        <v>-207716.39393399999</v>
      </c>
    </row>
    <row r="11" spans="1:50">
      <c r="A11" s="190">
        <v>310</v>
      </c>
      <c r="B11" s="191">
        <v>5110</v>
      </c>
      <c r="C11" s="192"/>
      <c r="D11" s="193" t="s">
        <v>313</v>
      </c>
      <c r="E11" s="194">
        <v>2378.3333333333335</v>
      </c>
      <c r="F11" s="194">
        <v>5240040</v>
      </c>
      <c r="G11" s="195">
        <v>1.7219440462018289</v>
      </c>
      <c r="H11" s="194">
        <v>3043082.9381905049</v>
      </c>
      <c r="I11" s="194">
        <v>360688.33333333331</v>
      </c>
      <c r="J11" s="196">
        <v>0</v>
      </c>
      <c r="K11" s="197">
        <v>1.65</v>
      </c>
      <c r="L11" s="194">
        <v>5021086.8480143324</v>
      </c>
      <c r="M11" s="194">
        <v>424603.52499999997</v>
      </c>
      <c r="N11" s="194">
        <v>5445690.3730143327</v>
      </c>
      <c r="O11" s="198">
        <v>2289.7086361658021</v>
      </c>
      <c r="P11" s="198">
        <v>2391.9120957014184</v>
      </c>
      <c r="Q11" s="198">
        <v>95.727123094561478</v>
      </c>
      <c r="R11" s="199">
        <v>89937.34100035025</v>
      </c>
      <c r="S11" s="200">
        <f t="shared" si="0"/>
        <v>37.815280028178101</v>
      </c>
      <c r="T11" s="201">
        <f t="shared" si="1"/>
        <v>97.308087549573656</v>
      </c>
      <c r="U11" s="199">
        <v>0</v>
      </c>
      <c r="V11" s="200">
        <f t="shared" si="2"/>
        <v>0</v>
      </c>
      <c r="W11" s="202">
        <f t="shared" si="3"/>
        <v>97.308087549573656</v>
      </c>
      <c r="X11" s="203">
        <v>0</v>
      </c>
      <c r="Y11" s="204">
        <f t="shared" si="4"/>
        <v>0</v>
      </c>
      <c r="Z11" s="205">
        <f t="shared" si="5"/>
        <v>0</v>
      </c>
      <c r="AA11" s="206">
        <f t="shared" si="6"/>
        <v>0</v>
      </c>
      <c r="AB11" s="207">
        <f t="shared" si="7"/>
        <v>97.308087549573656</v>
      </c>
      <c r="AC11" s="199">
        <f t="shared" si="8"/>
        <v>89937.34100035025</v>
      </c>
      <c r="AD11" s="200">
        <f t="shared" si="9"/>
        <v>37.815280028178101</v>
      </c>
      <c r="AE11" s="202">
        <f t="shared" si="10"/>
        <v>97.308087549573656</v>
      </c>
      <c r="AF11" s="208"/>
      <c r="AG11" s="209">
        <v>0</v>
      </c>
      <c r="AH11" s="208"/>
      <c r="AI11" s="199">
        <v>153192.97992445523</v>
      </c>
      <c r="AJ11" s="200">
        <f t="shared" si="11"/>
        <v>95.727123094561478</v>
      </c>
      <c r="AK11" s="200">
        <v>0</v>
      </c>
      <c r="AL11" s="210">
        <f t="shared" si="12"/>
        <v>0</v>
      </c>
      <c r="AM11" s="211">
        <f t="shared" si="13"/>
        <v>153192.97992445523</v>
      </c>
      <c r="AN11" s="212"/>
      <c r="AO11" s="213">
        <v>12281.344413471996</v>
      </c>
      <c r="AP11" s="212"/>
      <c r="AQ11" s="213">
        <v>304308.29381905048</v>
      </c>
      <c r="AR11" s="194"/>
      <c r="AS11" s="220"/>
      <c r="AT11" s="214">
        <v>-1210352.4000000001</v>
      </c>
      <c r="AU11" s="214">
        <v>-515735.54621925286</v>
      </c>
      <c r="AV11" s="214">
        <v>-4697.8420960566791</v>
      </c>
      <c r="AW11" s="214">
        <v>-161143</v>
      </c>
      <c r="AX11" s="215">
        <v>-410030.76755500003</v>
      </c>
    </row>
    <row r="12" spans="1:50">
      <c r="A12" s="26">
        <v>311</v>
      </c>
      <c r="B12" s="27">
        <v>5111</v>
      </c>
      <c r="C12" s="28">
        <v>351</v>
      </c>
      <c r="D12" s="29" t="s">
        <v>314</v>
      </c>
      <c r="E12" s="7">
        <v>3510.6666666666665</v>
      </c>
      <c r="F12" s="7">
        <v>6914687.333333333</v>
      </c>
      <c r="G12" s="2">
        <v>1.64</v>
      </c>
      <c r="H12" s="7">
        <v>4216272.7642276427</v>
      </c>
      <c r="I12" s="7">
        <v>478153.33333333331</v>
      </c>
      <c r="J12" s="30">
        <v>0</v>
      </c>
      <c r="K12" s="4">
        <v>1.65</v>
      </c>
      <c r="L12" s="7">
        <v>6956850.0609756103</v>
      </c>
      <c r="M12" s="7">
        <v>581204.52500000002</v>
      </c>
      <c r="N12" s="7">
        <v>7538054.5859756107</v>
      </c>
      <c r="O12" s="31">
        <v>2147.1860765217275</v>
      </c>
      <c r="P12" s="31">
        <v>2391.9120957014184</v>
      </c>
      <c r="Q12" s="31">
        <v>89.768603134726561</v>
      </c>
      <c r="R12" s="32">
        <v>317886.04686006258</v>
      </c>
      <c r="S12" s="33">
        <f t="shared" si="0"/>
        <v>90.548627096485731</v>
      </c>
      <c r="T12" s="34">
        <f t="shared" si="1"/>
        <v>93.554219974877668</v>
      </c>
      <c r="U12" s="32">
        <v>0</v>
      </c>
      <c r="V12" s="33">
        <f t="shared" si="2"/>
        <v>0</v>
      </c>
      <c r="W12" s="35">
        <f t="shared" si="3"/>
        <v>93.554219974877668</v>
      </c>
      <c r="X12" s="36">
        <v>0</v>
      </c>
      <c r="Y12" s="37">
        <f t="shared" si="4"/>
        <v>0</v>
      </c>
      <c r="Z12" s="38">
        <f t="shared" si="5"/>
        <v>0</v>
      </c>
      <c r="AA12" s="39">
        <f t="shared" si="6"/>
        <v>0</v>
      </c>
      <c r="AB12" s="40">
        <f t="shared" si="7"/>
        <v>93.554219974877668</v>
      </c>
      <c r="AC12" s="32">
        <f t="shared" si="8"/>
        <v>317886.04686006258</v>
      </c>
      <c r="AD12" s="33">
        <f t="shared" si="9"/>
        <v>90.548627096485731</v>
      </c>
      <c r="AE12" s="35">
        <f t="shared" si="10"/>
        <v>93.554219974877668</v>
      </c>
      <c r="AF12" s="41"/>
      <c r="AG12" s="119">
        <v>0</v>
      </c>
      <c r="AH12" s="41"/>
      <c r="AI12" s="32">
        <v>107838.96982396979</v>
      </c>
      <c r="AJ12" s="33">
        <f t="shared" si="11"/>
        <v>89.768603134726561</v>
      </c>
      <c r="AK12" s="33">
        <v>0</v>
      </c>
      <c r="AL12" s="42">
        <f t="shared" si="12"/>
        <v>0</v>
      </c>
      <c r="AM12" s="43">
        <f t="shared" si="13"/>
        <v>107838.96982396979</v>
      </c>
      <c r="AO12" s="44">
        <v>23647.985478165494</v>
      </c>
      <c r="AQ12" s="44">
        <v>421627.27642276423</v>
      </c>
      <c r="AS12" s="220"/>
      <c r="AT12" s="86">
        <v>-1842533.95</v>
      </c>
      <c r="AU12" s="86">
        <v>-785110.38102735393</v>
      </c>
      <c r="AV12" s="86">
        <v>-7151.5811254037499</v>
      </c>
      <c r="AW12" s="86">
        <v>-204944</v>
      </c>
      <c r="AX12" s="129">
        <v>-624194.73411900003</v>
      </c>
    </row>
    <row r="13" spans="1:50">
      <c r="A13" s="26">
        <v>312</v>
      </c>
      <c r="B13" s="27">
        <v>5112</v>
      </c>
      <c r="C13" s="28"/>
      <c r="D13" s="29" t="s">
        <v>315</v>
      </c>
      <c r="E13" s="7">
        <v>2988.3333333333335</v>
      </c>
      <c r="F13" s="7">
        <v>5540723</v>
      </c>
      <c r="G13" s="2">
        <v>1.74</v>
      </c>
      <c r="H13" s="7">
        <v>3184323.5632183906</v>
      </c>
      <c r="I13" s="7">
        <v>463094.33333333331</v>
      </c>
      <c r="J13" s="30">
        <v>0</v>
      </c>
      <c r="K13" s="4">
        <v>1.65</v>
      </c>
      <c r="L13" s="7">
        <v>5254133.8793103443</v>
      </c>
      <c r="M13" s="7">
        <v>575334.95833333337</v>
      </c>
      <c r="N13" s="7">
        <v>5829468.8376436774</v>
      </c>
      <c r="O13" s="31">
        <v>1950.7425000480794</v>
      </c>
      <c r="P13" s="31">
        <v>2391.9120957014184</v>
      </c>
      <c r="Q13" s="31">
        <v>81.555777219147018</v>
      </c>
      <c r="R13" s="32">
        <v>487793.86908730277</v>
      </c>
      <c r="S13" s="33">
        <f t="shared" si="0"/>
        <v>163.23275039173544</v>
      </c>
      <c r="T13" s="34">
        <f t="shared" si="1"/>
        <v>88.380139648062553</v>
      </c>
      <c r="U13" s="32">
        <v>0</v>
      </c>
      <c r="V13" s="33">
        <f t="shared" si="2"/>
        <v>0</v>
      </c>
      <c r="W13" s="35">
        <f t="shared" si="3"/>
        <v>88.380139648062553</v>
      </c>
      <c r="X13" s="36">
        <v>0</v>
      </c>
      <c r="Y13" s="37">
        <f t="shared" si="4"/>
        <v>0</v>
      </c>
      <c r="Z13" s="38">
        <f t="shared" si="5"/>
        <v>0</v>
      </c>
      <c r="AA13" s="39">
        <f t="shared" si="6"/>
        <v>0</v>
      </c>
      <c r="AB13" s="40">
        <f t="shared" si="7"/>
        <v>88.380139648062553</v>
      </c>
      <c r="AC13" s="32">
        <f t="shared" si="8"/>
        <v>487793.86908730277</v>
      </c>
      <c r="AD13" s="33">
        <f t="shared" si="9"/>
        <v>163.23275039173544</v>
      </c>
      <c r="AE13" s="35">
        <f t="shared" si="10"/>
        <v>88.380139648062553</v>
      </c>
      <c r="AF13" s="41"/>
      <c r="AG13" s="119">
        <v>0</v>
      </c>
      <c r="AH13" s="41"/>
      <c r="AI13" s="32">
        <v>144718.98962996426</v>
      </c>
      <c r="AJ13" s="33">
        <f t="shared" si="11"/>
        <v>81.555777219147018</v>
      </c>
      <c r="AK13" s="33">
        <v>0</v>
      </c>
      <c r="AL13" s="42">
        <f t="shared" si="12"/>
        <v>0</v>
      </c>
      <c r="AM13" s="43">
        <f t="shared" si="13"/>
        <v>144718.98962996426</v>
      </c>
      <c r="AO13" s="44">
        <v>16724.110240143786</v>
      </c>
      <c r="AQ13" s="44">
        <v>318432.35632183903</v>
      </c>
      <c r="AS13" s="220"/>
      <c r="AT13" s="86">
        <v>-1529272.3</v>
      </c>
      <c r="AU13" s="86">
        <v>-651628.46532504831</v>
      </c>
      <c r="AV13" s="86">
        <v>-5935.6925421064625</v>
      </c>
      <c r="AW13" s="86">
        <v>-252615</v>
      </c>
      <c r="AX13" s="129">
        <v>-518071.17379600002</v>
      </c>
    </row>
    <row r="14" spans="1:50">
      <c r="A14" s="26">
        <v>321</v>
      </c>
      <c r="B14" s="27">
        <v>4101</v>
      </c>
      <c r="C14" s="28"/>
      <c r="D14" s="29" t="s">
        <v>218</v>
      </c>
      <c r="E14" s="7">
        <v>4214.333333333333</v>
      </c>
      <c r="F14" s="7">
        <v>6668111.333333333</v>
      </c>
      <c r="G14" s="2">
        <v>1.33</v>
      </c>
      <c r="H14" s="7">
        <v>5008325.9222607063</v>
      </c>
      <c r="I14" s="7">
        <v>684354.66666666663</v>
      </c>
      <c r="J14" s="30">
        <v>0</v>
      </c>
      <c r="K14" s="4">
        <v>1.65</v>
      </c>
      <c r="L14" s="7">
        <v>8263737.7717301659</v>
      </c>
      <c r="M14" s="7">
        <v>844042.92333333346</v>
      </c>
      <c r="N14" s="7">
        <v>9107780.6950634997</v>
      </c>
      <c r="O14" s="31">
        <v>2161.1438808186745</v>
      </c>
      <c r="P14" s="31">
        <v>2391.9120957014184</v>
      </c>
      <c r="Q14" s="31">
        <v>90.352144825996547</v>
      </c>
      <c r="R14" s="32">
        <v>359837.64669404522</v>
      </c>
      <c r="S14" s="33">
        <f t="shared" si="0"/>
        <v>85.384239506615188</v>
      </c>
      <c r="T14" s="34">
        <f t="shared" si="1"/>
        <v>93.921851240377748</v>
      </c>
      <c r="U14" s="32">
        <v>0</v>
      </c>
      <c r="V14" s="33">
        <f t="shared" si="2"/>
        <v>0</v>
      </c>
      <c r="W14" s="35">
        <f t="shared" si="3"/>
        <v>93.921851240377748</v>
      </c>
      <c r="X14" s="36">
        <v>0</v>
      </c>
      <c r="Y14" s="37">
        <f t="shared" si="4"/>
        <v>0</v>
      </c>
      <c r="Z14" s="38">
        <f t="shared" si="5"/>
        <v>0</v>
      </c>
      <c r="AA14" s="39">
        <f t="shared" si="6"/>
        <v>0</v>
      </c>
      <c r="AB14" s="40">
        <f t="shared" si="7"/>
        <v>93.921851240377748</v>
      </c>
      <c r="AC14" s="32">
        <f t="shared" si="8"/>
        <v>359837.64669404522</v>
      </c>
      <c r="AD14" s="33">
        <f t="shared" si="9"/>
        <v>85.384239506615188</v>
      </c>
      <c r="AE14" s="35">
        <f t="shared" si="10"/>
        <v>93.921851240377748</v>
      </c>
      <c r="AF14" s="41"/>
      <c r="AG14" s="119">
        <v>0</v>
      </c>
      <c r="AH14" s="41"/>
      <c r="AI14" s="32">
        <v>0</v>
      </c>
      <c r="AJ14" s="33">
        <f t="shared" si="11"/>
        <v>90.352144825996547</v>
      </c>
      <c r="AK14" s="33">
        <v>0</v>
      </c>
      <c r="AL14" s="42">
        <f t="shared" si="12"/>
        <v>0</v>
      </c>
      <c r="AM14" s="43">
        <f t="shared" si="13"/>
        <v>0</v>
      </c>
      <c r="AO14" s="44">
        <v>52979.202625165497</v>
      </c>
      <c r="AQ14" s="44">
        <v>500832.59222607064</v>
      </c>
      <c r="AS14" s="220"/>
      <c r="AT14" s="86">
        <v>-2182543.7000000002</v>
      </c>
      <c r="AU14" s="86">
        <v>-929989.76736433909</v>
      </c>
      <c r="AV14" s="86">
        <v>-8471.2894235310196</v>
      </c>
      <c r="AW14" s="86">
        <v>-268818</v>
      </c>
      <c r="AX14" s="129">
        <v>-739379.74786899996</v>
      </c>
    </row>
    <row r="15" spans="1:50">
      <c r="A15" s="26">
        <v>322</v>
      </c>
      <c r="B15" s="27">
        <v>4102</v>
      </c>
      <c r="C15" s="28"/>
      <c r="D15" s="29" t="s">
        <v>219</v>
      </c>
      <c r="E15" s="7">
        <v>459.33333333333331</v>
      </c>
      <c r="F15" s="7">
        <v>584393.66666666663</v>
      </c>
      <c r="G15" s="2">
        <v>1.6499999999999997</v>
      </c>
      <c r="H15" s="7">
        <v>354177.97979797982</v>
      </c>
      <c r="I15" s="7">
        <v>55083.333333333336</v>
      </c>
      <c r="J15" s="30">
        <v>0</v>
      </c>
      <c r="K15" s="4">
        <v>1.65</v>
      </c>
      <c r="L15" s="7">
        <v>584393.66666666663</v>
      </c>
      <c r="M15" s="7">
        <v>68378.012499999997</v>
      </c>
      <c r="N15" s="7">
        <v>652771.67916666658</v>
      </c>
      <c r="O15" s="31">
        <v>1421.128474238026</v>
      </c>
      <c r="P15" s="31">
        <v>2391.9120957014184</v>
      </c>
      <c r="Q15" s="31">
        <v>59.413908930515518</v>
      </c>
      <c r="R15" s="32">
        <v>164987.91241310842</v>
      </c>
      <c r="S15" s="33">
        <f t="shared" si="0"/>
        <v>359.18993994145524</v>
      </c>
      <c r="T15" s="34">
        <f t="shared" si="1"/>
        <v>74.43076262622472</v>
      </c>
      <c r="U15" s="32">
        <v>127109</v>
      </c>
      <c r="V15" s="33">
        <f t="shared" si="2"/>
        <v>276.72496371552978</v>
      </c>
      <c r="W15" s="35">
        <f t="shared" si="3"/>
        <v>85.999957171995902</v>
      </c>
      <c r="X15" s="36">
        <v>0</v>
      </c>
      <c r="Y15" s="37">
        <f t="shared" si="4"/>
        <v>0</v>
      </c>
      <c r="Z15" s="38">
        <f t="shared" si="5"/>
        <v>127109</v>
      </c>
      <c r="AA15" s="39">
        <f t="shared" si="6"/>
        <v>276.72496371552978</v>
      </c>
      <c r="AB15" s="40">
        <f t="shared" si="7"/>
        <v>85.999957171995902</v>
      </c>
      <c r="AC15" s="32">
        <f t="shared" si="8"/>
        <v>292096.9124131084</v>
      </c>
      <c r="AD15" s="33">
        <f t="shared" si="9"/>
        <v>635.91490365698496</v>
      </c>
      <c r="AE15" s="35">
        <f t="shared" si="10"/>
        <v>85.999957171995902</v>
      </c>
      <c r="AF15" s="41"/>
      <c r="AG15" s="119">
        <v>0</v>
      </c>
      <c r="AH15" s="41"/>
      <c r="AI15" s="32">
        <v>58516.214692188878</v>
      </c>
      <c r="AJ15" s="33">
        <f t="shared" si="11"/>
        <v>59.413908930515518</v>
      </c>
      <c r="AK15" s="33">
        <v>0</v>
      </c>
      <c r="AL15" s="42">
        <f t="shared" si="12"/>
        <v>0</v>
      </c>
      <c r="AM15" s="43">
        <f t="shared" si="13"/>
        <v>58516.214692188878</v>
      </c>
      <c r="AO15" s="44">
        <v>2939.9092386857137</v>
      </c>
      <c r="AQ15" s="44">
        <v>35417.797979797986</v>
      </c>
      <c r="AS15" s="220"/>
      <c r="AT15" s="86">
        <v>-237132.35</v>
      </c>
      <c r="AU15" s="86">
        <v>-101042.96081898664</v>
      </c>
      <c r="AV15" s="86">
        <v>-920.40170262733909</v>
      </c>
      <c r="AW15" s="86">
        <v>-16902</v>
      </c>
      <c r="AX15" s="129">
        <v>-80333.269801000002</v>
      </c>
    </row>
    <row r="16" spans="1:50">
      <c r="A16" s="26">
        <v>323</v>
      </c>
      <c r="B16" s="27">
        <v>4103</v>
      </c>
      <c r="C16" s="28"/>
      <c r="D16" s="29" t="s">
        <v>220</v>
      </c>
      <c r="E16" s="7">
        <v>679.66666666666663</v>
      </c>
      <c r="F16" s="7">
        <v>1235508</v>
      </c>
      <c r="G16" s="2">
        <v>1.6333333333333335</v>
      </c>
      <c r="H16" s="7">
        <v>758464.24019607843</v>
      </c>
      <c r="I16" s="7">
        <v>198358.66666666666</v>
      </c>
      <c r="J16" s="30">
        <v>0</v>
      </c>
      <c r="K16" s="4">
        <v>1.65</v>
      </c>
      <c r="L16" s="7">
        <v>1251465.9963235294</v>
      </c>
      <c r="M16" s="7">
        <v>162900.44583333333</v>
      </c>
      <c r="N16" s="7">
        <v>1414366.4421568627</v>
      </c>
      <c r="O16" s="31">
        <v>2080.9707339237802</v>
      </c>
      <c r="P16" s="31">
        <v>2391.9120957014184</v>
      </c>
      <c r="Q16" s="31">
        <v>87.000301460223355</v>
      </c>
      <c r="R16" s="32">
        <v>78194.49718863453</v>
      </c>
      <c r="S16" s="33">
        <f t="shared" si="0"/>
        <v>115.04830385772614</v>
      </c>
      <c r="T16" s="34">
        <f t="shared" si="1"/>
        <v>91.810189919940655</v>
      </c>
      <c r="U16" s="32">
        <v>0</v>
      </c>
      <c r="V16" s="33">
        <f t="shared" si="2"/>
        <v>0</v>
      </c>
      <c r="W16" s="35">
        <f t="shared" si="3"/>
        <v>91.810189919940655</v>
      </c>
      <c r="X16" s="36">
        <v>0</v>
      </c>
      <c r="Y16" s="37">
        <f t="shared" si="4"/>
        <v>0</v>
      </c>
      <c r="Z16" s="38">
        <f t="shared" si="5"/>
        <v>0</v>
      </c>
      <c r="AA16" s="39">
        <f t="shared" si="6"/>
        <v>0</v>
      </c>
      <c r="AB16" s="40">
        <f t="shared" si="7"/>
        <v>91.810189919940655</v>
      </c>
      <c r="AC16" s="32">
        <f t="shared" si="8"/>
        <v>78194.49718863453</v>
      </c>
      <c r="AD16" s="33">
        <f t="shared" si="9"/>
        <v>115.04830385772614</v>
      </c>
      <c r="AE16" s="35">
        <f t="shared" si="10"/>
        <v>91.810189919940655</v>
      </c>
      <c r="AF16" s="41"/>
      <c r="AG16" s="119">
        <v>0</v>
      </c>
      <c r="AH16" s="41"/>
      <c r="AI16" s="32">
        <v>22431.779961562999</v>
      </c>
      <c r="AJ16" s="33">
        <f t="shared" si="11"/>
        <v>87.000301460223355</v>
      </c>
      <c r="AK16" s="33">
        <v>0</v>
      </c>
      <c r="AL16" s="42">
        <f t="shared" si="12"/>
        <v>0</v>
      </c>
      <c r="AM16" s="43">
        <f t="shared" si="13"/>
        <v>22431.779961562999</v>
      </c>
      <c r="AO16" s="44">
        <v>6040.9458898435596</v>
      </c>
      <c r="AQ16" s="44">
        <v>75846.424019607846</v>
      </c>
      <c r="AS16" s="220"/>
      <c r="AT16" s="86">
        <v>-352869.45</v>
      </c>
      <c r="AU16" s="86">
        <v>-150358.93952673499</v>
      </c>
      <c r="AV16" s="86">
        <v>-1369.6216225647606</v>
      </c>
      <c r="AW16" s="86">
        <v>-52521</v>
      </c>
      <c r="AX16" s="129">
        <v>-119541.481744</v>
      </c>
    </row>
    <row r="17" spans="1:50">
      <c r="A17" s="26">
        <v>324</v>
      </c>
      <c r="B17" s="27">
        <v>4104</v>
      </c>
      <c r="C17" s="28"/>
      <c r="D17" s="29" t="s">
        <v>221</v>
      </c>
      <c r="E17" s="7">
        <v>654.33333333333337</v>
      </c>
      <c r="F17" s="7">
        <v>1636847.3333333333</v>
      </c>
      <c r="G17" s="2">
        <v>1.5</v>
      </c>
      <c r="H17" s="7">
        <v>1091231.5555555557</v>
      </c>
      <c r="I17" s="7">
        <v>117599.66666666667</v>
      </c>
      <c r="J17" s="30">
        <v>0</v>
      </c>
      <c r="K17" s="4">
        <v>1.65</v>
      </c>
      <c r="L17" s="7">
        <v>1800532.0666666664</v>
      </c>
      <c r="M17" s="7">
        <v>143957.17916666667</v>
      </c>
      <c r="N17" s="7">
        <v>1944489.2458333331</v>
      </c>
      <c r="O17" s="31">
        <v>2971.7105132450324</v>
      </c>
      <c r="P17" s="31">
        <v>2391.9120957014184</v>
      </c>
      <c r="Q17" s="31">
        <v>124.23995507968661</v>
      </c>
      <c r="R17" s="32">
        <v>-140371.12954870088</v>
      </c>
      <c r="S17" s="33">
        <f t="shared" si="0"/>
        <v>-214.52541449113735</v>
      </c>
      <c r="T17" s="34">
        <f t="shared" si="1"/>
        <v>115.27117170020246</v>
      </c>
      <c r="U17" s="32">
        <v>0</v>
      </c>
      <c r="V17" s="33">
        <f t="shared" si="2"/>
        <v>0</v>
      </c>
      <c r="W17" s="35">
        <f t="shared" si="3"/>
        <v>115.27117170020246</v>
      </c>
      <c r="X17" s="36">
        <v>0</v>
      </c>
      <c r="Y17" s="37">
        <f t="shared" si="4"/>
        <v>0</v>
      </c>
      <c r="Z17" s="38">
        <f t="shared" si="5"/>
        <v>0</v>
      </c>
      <c r="AA17" s="39">
        <f t="shared" si="6"/>
        <v>0</v>
      </c>
      <c r="AB17" s="40">
        <f t="shared" si="7"/>
        <v>115.27117170020246</v>
      </c>
      <c r="AC17" s="32">
        <f t="shared" si="8"/>
        <v>-140371.12954870088</v>
      </c>
      <c r="AD17" s="33">
        <f t="shared" si="9"/>
        <v>-214.52541449113735</v>
      </c>
      <c r="AE17" s="35">
        <f t="shared" si="10"/>
        <v>115.27117170020246</v>
      </c>
      <c r="AF17" s="41"/>
      <c r="AG17" s="119">
        <v>0</v>
      </c>
      <c r="AH17" s="41"/>
      <c r="AI17" s="32">
        <v>18367.100866592365</v>
      </c>
      <c r="AJ17" s="33">
        <f t="shared" si="11"/>
        <v>124.23995507968661</v>
      </c>
      <c r="AK17" s="33">
        <v>0</v>
      </c>
      <c r="AL17" s="42">
        <f t="shared" si="12"/>
        <v>0</v>
      </c>
      <c r="AM17" s="43">
        <f t="shared" si="13"/>
        <v>18367.100866592365</v>
      </c>
      <c r="AO17" s="44">
        <v>4411.9528412151658</v>
      </c>
      <c r="AQ17" s="44">
        <v>109123.15555555555</v>
      </c>
      <c r="AS17" s="220"/>
      <c r="AT17" s="86">
        <v>-338466.6</v>
      </c>
      <c r="AU17" s="86">
        <v>-144221.83995421522</v>
      </c>
      <c r="AV17" s="86">
        <v>-1313.7186991947704</v>
      </c>
      <c r="AW17" s="86">
        <v>-44259</v>
      </c>
      <c r="AX17" s="129">
        <v>-114662.237591</v>
      </c>
    </row>
    <row r="18" spans="1:50">
      <c r="A18" s="26">
        <v>325</v>
      </c>
      <c r="B18" s="27">
        <v>4105</v>
      </c>
      <c r="C18" s="28"/>
      <c r="D18" s="29" t="s">
        <v>222</v>
      </c>
      <c r="E18" s="7">
        <v>201.33333333333334</v>
      </c>
      <c r="F18" s="7">
        <v>283578.33333333331</v>
      </c>
      <c r="G18" s="2">
        <v>1.5333333333333332</v>
      </c>
      <c r="H18" s="7">
        <v>184927.1726190476</v>
      </c>
      <c r="I18" s="7">
        <v>28423</v>
      </c>
      <c r="J18" s="30">
        <v>0</v>
      </c>
      <c r="K18" s="4">
        <v>1.65</v>
      </c>
      <c r="L18" s="7">
        <v>305129.83482142858</v>
      </c>
      <c r="M18" s="7">
        <v>29096.1875</v>
      </c>
      <c r="N18" s="7">
        <v>334226.02232142858</v>
      </c>
      <c r="O18" s="31">
        <v>1660.0630247753074</v>
      </c>
      <c r="P18" s="31">
        <v>2391.9120957014184</v>
      </c>
      <c r="Q18" s="31">
        <v>69.403178643507005</v>
      </c>
      <c r="R18" s="32">
        <v>54517.876790189082</v>
      </c>
      <c r="S18" s="33">
        <f t="shared" si="0"/>
        <v>270.78415624266097</v>
      </c>
      <c r="T18" s="34">
        <f t="shared" si="1"/>
        <v>80.724002545409348</v>
      </c>
      <c r="U18" s="32">
        <v>25408</v>
      </c>
      <c r="V18" s="33">
        <f t="shared" si="2"/>
        <v>126.19867549668874</v>
      </c>
      <c r="W18" s="35">
        <f t="shared" si="3"/>
        <v>86.00006079702672</v>
      </c>
      <c r="X18" s="36">
        <v>0</v>
      </c>
      <c r="Y18" s="37">
        <f t="shared" si="4"/>
        <v>0</v>
      </c>
      <c r="Z18" s="38">
        <f t="shared" si="5"/>
        <v>25408</v>
      </c>
      <c r="AA18" s="39">
        <f t="shared" si="6"/>
        <v>126.19867549668874</v>
      </c>
      <c r="AB18" s="40">
        <f t="shared" si="7"/>
        <v>86.00006079702672</v>
      </c>
      <c r="AC18" s="32">
        <f t="shared" si="8"/>
        <v>79925.876790189082</v>
      </c>
      <c r="AD18" s="33">
        <f t="shared" si="9"/>
        <v>396.98283173934971</v>
      </c>
      <c r="AE18" s="35">
        <f t="shared" si="10"/>
        <v>86.00006079702672</v>
      </c>
      <c r="AF18" s="41"/>
      <c r="AG18" s="119">
        <v>0</v>
      </c>
      <c r="AH18" s="41"/>
      <c r="AI18" s="32">
        <v>38649.453880247005</v>
      </c>
      <c r="AJ18" s="33">
        <f t="shared" si="11"/>
        <v>69.403178643507005</v>
      </c>
      <c r="AK18" s="33">
        <v>0</v>
      </c>
      <c r="AL18" s="42">
        <f t="shared" si="12"/>
        <v>0</v>
      </c>
      <c r="AM18" s="43">
        <f t="shared" si="13"/>
        <v>38649.453880247005</v>
      </c>
      <c r="AO18" s="44">
        <v>1292.281373411703</v>
      </c>
      <c r="AQ18" s="44">
        <v>18492.717261904763</v>
      </c>
      <c r="AS18" s="220"/>
      <c r="AT18" s="86">
        <v>-103906.15</v>
      </c>
      <c r="AU18" s="86">
        <v>-44274.789773178527</v>
      </c>
      <c r="AV18" s="86">
        <v>-403.29966145492949</v>
      </c>
      <c r="AW18" s="86">
        <v>-7406</v>
      </c>
      <c r="AX18" s="129">
        <v>-35200.261387999999</v>
      </c>
    </row>
    <row r="19" spans="1:50">
      <c r="A19" s="26">
        <v>326</v>
      </c>
      <c r="B19" s="27">
        <v>4106</v>
      </c>
      <c r="C19" s="28"/>
      <c r="D19" s="29" t="s">
        <v>223</v>
      </c>
      <c r="E19" s="7">
        <v>728.66666666666663</v>
      </c>
      <c r="F19" s="7">
        <v>1075309.3333333333</v>
      </c>
      <c r="G19" s="2">
        <v>1.84</v>
      </c>
      <c r="H19" s="7">
        <v>584407.24637681153</v>
      </c>
      <c r="I19" s="7">
        <v>109766.66666666667</v>
      </c>
      <c r="J19" s="30">
        <v>0</v>
      </c>
      <c r="K19" s="4">
        <v>1.65</v>
      </c>
      <c r="L19" s="7">
        <v>964271.95652173914</v>
      </c>
      <c r="M19" s="7">
        <v>111685.75</v>
      </c>
      <c r="N19" s="7">
        <v>1075957.7065217393</v>
      </c>
      <c r="O19" s="31">
        <v>1476.6116740920484</v>
      </c>
      <c r="P19" s="31">
        <v>2391.9120957014184</v>
      </c>
      <c r="Q19" s="31">
        <v>61.733525941263245</v>
      </c>
      <c r="R19" s="32">
        <v>246771.09566869683</v>
      </c>
      <c r="S19" s="33">
        <f t="shared" si="0"/>
        <v>338.66115599546686</v>
      </c>
      <c r="T19" s="34">
        <f t="shared" si="1"/>
        <v>75.892121342995793</v>
      </c>
      <c r="U19" s="32">
        <v>176171</v>
      </c>
      <c r="V19" s="33">
        <f t="shared" si="2"/>
        <v>241.77172918572737</v>
      </c>
      <c r="W19" s="35">
        <f t="shared" si="3"/>
        <v>86.000006562533017</v>
      </c>
      <c r="X19" s="36">
        <v>0</v>
      </c>
      <c r="Y19" s="37">
        <f t="shared" si="4"/>
        <v>0</v>
      </c>
      <c r="Z19" s="38">
        <f t="shared" si="5"/>
        <v>176171</v>
      </c>
      <c r="AA19" s="39">
        <f t="shared" si="6"/>
        <v>241.77172918572737</v>
      </c>
      <c r="AB19" s="40">
        <f t="shared" si="7"/>
        <v>86.000006562533017</v>
      </c>
      <c r="AC19" s="32">
        <f t="shared" si="8"/>
        <v>422942.0956686968</v>
      </c>
      <c r="AD19" s="33">
        <f t="shared" si="9"/>
        <v>580.43288518119425</v>
      </c>
      <c r="AE19" s="35">
        <f t="shared" si="10"/>
        <v>86.000006562533017</v>
      </c>
      <c r="AF19" s="41"/>
      <c r="AG19" s="119">
        <v>0</v>
      </c>
      <c r="AH19" s="41"/>
      <c r="AI19" s="32">
        <v>89327.270298955424</v>
      </c>
      <c r="AJ19" s="33">
        <f t="shared" si="11"/>
        <v>61.733525941263245</v>
      </c>
      <c r="AK19" s="33">
        <v>0</v>
      </c>
      <c r="AL19" s="42">
        <f t="shared" si="12"/>
        <v>0</v>
      </c>
      <c r="AM19" s="43">
        <f t="shared" si="13"/>
        <v>89327.270298955424</v>
      </c>
      <c r="AO19" s="44">
        <v>3736.1498824712353</v>
      </c>
      <c r="AQ19" s="44">
        <v>58440.724637681153</v>
      </c>
      <c r="AS19" s="220"/>
      <c r="AT19" s="86">
        <v>-379103.15</v>
      </c>
      <c r="AU19" s="86">
        <v>-161537.22803382462</v>
      </c>
      <c r="AV19" s="86">
        <v>-1471.4448044172427</v>
      </c>
      <c r="AW19" s="86">
        <v>-27021</v>
      </c>
      <c r="AX19" s="129">
        <v>-128428.67645100001</v>
      </c>
    </row>
    <row r="20" spans="1:50">
      <c r="A20" s="26">
        <v>329</v>
      </c>
      <c r="B20" s="27">
        <v>4109</v>
      </c>
      <c r="C20" s="28"/>
      <c r="D20" s="29" t="s">
        <v>224</v>
      </c>
      <c r="E20" s="7">
        <v>14979.666666666666</v>
      </c>
      <c r="F20" s="7">
        <v>28931831</v>
      </c>
      <c r="G20" s="2">
        <v>1.3966666666666665</v>
      </c>
      <c r="H20" s="7">
        <v>20719080.122293167</v>
      </c>
      <c r="I20" s="7">
        <v>2679024.6666666665</v>
      </c>
      <c r="J20" s="30">
        <v>5483000</v>
      </c>
      <c r="K20" s="4">
        <v>1.65</v>
      </c>
      <c r="L20" s="7">
        <v>27707128.80156076</v>
      </c>
      <c r="M20" s="7">
        <v>3325111.3195833336</v>
      </c>
      <c r="N20" s="7">
        <v>31032240.121144094</v>
      </c>
      <c r="O20" s="31">
        <v>2071.6242097828676</v>
      </c>
      <c r="P20" s="31">
        <v>2391.9120957014184</v>
      </c>
      <c r="Q20" s="31">
        <v>86.609546124452052</v>
      </c>
      <c r="R20" s="32">
        <v>1775188.1343195622</v>
      </c>
      <c r="S20" s="33">
        <f t="shared" si="0"/>
        <v>118.50651778986375</v>
      </c>
      <c r="T20" s="34">
        <f t="shared" si="1"/>
        <v>91.564014058404723</v>
      </c>
      <c r="U20" s="32">
        <v>0</v>
      </c>
      <c r="V20" s="33">
        <f t="shared" si="2"/>
        <v>0</v>
      </c>
      <c r="W20" s="35">
        <f t="shared" si="3"/>
        <v>91.564014058404723</v>
      </c>
      <c r="X20" s="36">
        <v>0</v>
      </c>
      <c r="Y20" s="37">
        <f t="shared" si="4"/>
        <v>0</v>
      </c>
      <c r="Z20" s="38">
        <f t="shared" si="5"/>
        <v>0</v>
      </c>
      <c r="AA20" s="39">
        <f t="shared" si="6"/>
        <v>0</v>
      </c>
      <c r="AB20" s="40">
        <f t="shared" si="7"/>
        <v>91.564014058404723</v>
      </c>
      <c r="AC20" s="32">
        <f t="shared" si="8"/>
        <v>1775188.1343195622</v>
      </c>
      <c r="AD20" s="33">
        <f t="shared" si="9"/>
        <v>118.50651778986375</v>
      </c>
      <c r="AE20" s="35">
        <f t="shared" si="10"/>
        <v>91.564014058404723</v>
      </c>
      <c r="AF20" s="41"/>
      <c r="AG20" s="119">
        <v>0</v>
      </c>
      <c r="AH20" s="41"/>
      <c r="AI20" s="32">
        <v>0</v>
      </c>
      <c r="AJ20" s="33">
        <f t="shared" si="11"/>
        <v>86.609546124452052</v>
      </c>
      <c r="AK20" s="33">
        <v>0</v>
      </c>
      <c r="AL20" s="42">
        <f t="shared" si="12"/>
        <v>0</v>
      </c>
      <c r="AM20" s="43">
        <f t="shared" si="13"/>
        <v>0</v>
      </c>
      <c r="AO20" s="44">
        <v>244928.06689843073</v>
      </c>
      <c r="AQ20" s="44">
        <v>2071908.0122293169</v>
      </c>
      <c r="AS20" s="220"/>
      <c r="AT20" s="86">
        <v>-7773415.2000000002</v>
      </c>
      <c r="AU20" s="86">
        <v>-3312280.3121399698</v>
      </c>
      <c r="AV20" s="86">
        <v>-30171.606355974727</v>
      </c>
      <c r="AW20" s="86">
        <v>-1538914</v>
      </c>
      <c r="AX20" s="129">
        <v>-2633397.7727549998</v>
      </c>
    </row>
    <row r="21" spans="1:50">
      <c r="A21" s="26">
        <v>331</v>
      </c>
      <c r="B21" s="27">
        <v>4111</v>
      </c>
      <c r="C21" s="28"/>
      <c r="D21" s="29" t="s">
        <v>225</v>
      </c>
      <c r="E21" s="7">
        <v>2475</v>
      </c>
      <c r="F21" s="7">
        <v>3965995.3333333335</v>
      </c>
      <c r="G21" s="2">
        <v>1.5</v>
      </c>
      <c r="H21" s="7">
        <v>2643996.8888888885</v>
      </c>
      <c r="I21" s="7">
        <v>346475.66666666669</v>
      </c>
      <c r="J21" s="30">
        <v>0</v>
      </c>
      <c r="K21" s="4">
        <v>1.65</v>
      </c>
      <c r="L21" s="7">
        <v>4362594.8666666662</v>
      </c>
      <c r="M21" s="7">
        <v>424901.53749999992</v>
      </c>
      <c r="N21" s="7">
        <v>4787496.4041666659</v>
      </c>
      <c r="O21" s="31">
        <v>1934.3419814814811</v>
      </c>
      <c r="P21" s="31">
        <v>2391.9120957014184</v>
      </c>
      <c r="Q21" s="31">
        <v>80.870111613121097</v>
      </c>
      <c r="R21" s="32">
        <v>419019.83209690766</v>
      </c>
      <c r="S21" s="33">
        <f t="shared" si="0"/>
        <v>169.30094226137683</v>
      </c>
      <c r="T21" s="34">
        <f t="shared" si="1"/>
        <v>87.948170316266228</v>
      </c>
      <c r="U21" s="32">
        <v>0</v>
      </c>
      <c r="V21" s="33">
        <f t="shared" si="2"/>
        <v>0</v>
      </c>
      <c r="W21" s="35">
        <f t="shared" si="3"/>
        <v>87.948170316266228</v>
      </c>
      <c r="X21" s="36">
        <v>0</v>
      </c>
      <c r="Y21" s="37">
        <f t="shared" si="4"/>
        <v>0</v>
      </c>
      <c r="Z21" s="38">
        <f t="shared" si="5"/>
        <v>0</v>
      </c>
      <c r="AA21" s="39">
        <f t="shared" si="6"/>
        <v>0</v>
      </c>
      <c r="AB21" s="40">
        <f t="shared" si="7"/>
        <v>87.948170316266228</v>
      </c>
      <c r="AC21" s="32">
        <f t="shared" si="8"/>
        <v>419019.83209690766</v>
      </c>
      <c r="AD21" s="33">
        <f t="shared" si="9"/>
        <v>169.30094226137683</v>
      </c>
      <c r="AE21" s="35">
        <f t="shared" si="10"/>
        <v>87.948170316266228</v>
      </c>
      <c r="AF21" s="41"/>
      <c r="AG21" s="119">
        <v>0</v>
      </c>
      <c r="AH21" s="41"/>
      <c r="AI21" s="32">
        <v>0</v>
      </c>
      <c r="AJ21" s="33">
        <f t="shared" si="11"/>
        <v>80.870111613121097</v>
      </c>
      <c r="AK21" s="33">
        <v>0</v>
      </c>
      <c r="AL21" s="42">
        <f t="shared" si="12"/>
        <v>0</v>
      </c>
      <c r="AM21" s="43">
        <f t="shared" si="13"/>
        <v>0</v>
      </c>
      <c r="AO21" s="44">
        <v>32036.074292206937</v>
      </c>
      <c r="AQ21" s="44">
        <v>264399.68888888886</v>
      </c>
      <c r="AS21" s="220"/>
      <c r="AT21" s="86">
        <v>-1270021.3</v>
      </c>
      <c r="AU21" s="86">
        <v>-541160.67301969207</v>
      </c>
      <c r="AV21" s="86">
        <v>-4929.4399214466384</v>
      </c>
      <c r="AW21" s="86">
        <v>-182385</v>
      </c>
      <c r="AX21" s="129">
        <v>-430244.77904499997</v>
      </c>
    </row>
    <row r="22" spans="1:50">
      <c r="A22" s="26">
        <v>332</v>
      </c>
      <c r="B22" s="27">
        <v>4112</v>
      </c>
      <c r="C22" s="28"/>
      <c r="D22" s="29" t="s">
        <v>226</v>
      </c>
      <c r="E22" s="7">
        <v>3132.3333333333335</v>
      </c>
      <c r="F22" s="7">
        <v>4967665.666666667</v>
      </c>
      <c r="G22" s="2">
        <v>1.4361666666666668</v>
      </c>
      <c r="H22" s="7">
        <v>3463735.5139513738</v>
      </c>
      <c r="I22" s="7">
        <v>468087.33333333331</v>
      </c>
      <c r="J22" s="30">
        <v>0</v>
      </c>
      <c r="K22" s="4">
        <v>1.65</v>
      </c>
      <c r="L22" s="7">
        <v>5715163.5980197666</v>
      </c>
      <c r="M22" s="7">
        <v>573642.38750000007</v>
      </c>
      <c r="N22" s="7">
        <v>6288805.9855197668</v>
      </c>
      <c r="O22" s="31">
        <v>2007.7064974523039</v>
      </c>
      <c r="P22" s="31">
        <v>2391.9120957014184</v>
      </c>
      <c r="Q22" s="31">
        <v>83.937302757087835</v>
      </c>
      <c r="R22" s="32">
        <v>445280.20083212107</v>
      </c>
      <c r="S22" s="33">
        <f t="shared" si="0"/>
        <v>142.15607135217232</v>
      </c>
      <c r="T22" s="34">
        <f t="shared" si="1"/>
        <v>89.88050073696526</v>
      </c>
      <c r="U22" s="32">
        <v>0</v>
      </c>
      <c r="V22" s="33">
        <f t="shared" si="2"/>
        <v>0</v>
      </c>
      <c r="W22" s="35">
        <f t="shared" si="3"/>
        <v>89.88050073696526</v>
      </c>
      <c r="X22" s="36">
        <v>0</v>
      </c>
      <c r="Y22" s="37">
        <f t="shared" si="4"/>
        <v>0</v>
      </c>
      <c r="Z22" s="38">
        <f t="shared" si="5"/>
        <v>0</v>
      </c>
      <c r="AA22" s="39">
        <f t="shared" si="6"/>
        <v>0</v>
      </c>
      <c r="AB22" s="40">
        <f t="shared" si="7"/>
        <v>89.88050073696526</v>
      </c>
      <c r="AC22" s="32">
        <f t="shared" si="8"/>
        <v>445280.20083212107</v>
      </c>
      <c r="AD22" s="33">
        <f t="shared" si="9"/>
        <v>142.15607135217232</v>
      </c>
      <c r="AE22" s="35">
        <f t="shared" si="10"/>
        <v>89.88050073696526</v>
      </c>
      <c r="AF22" s="41"/>
      <c r="AG22" s="119">
        <v>0</v>
      </c>
      <c r="AH22" s="41"/>
      <c r="AI22" s="32">
        <v>92651.709159607257</v>
      </c>
      <c r="AJ22" s="33">
        <f t="shared" si="11"/>
        <v>83.937302757087835</v>
      </c>
      <c r="AK22" s="33">
        <v>0</v>
      </c>
      <c r="AL22" s="42">
        <f t="shared" si="12"/>
        <v>0</v>
      </c>
      <c r="AM22" s="43">
        <f t="shared" si="13"/>
        <v>92651.709159607257</v>
      </c>
      <c r="AO22" s="44">
        <v>22329.161816817326</v>
      </c>
      <c r="AQ22" s="44">
        <v>346373.55139513727</v>
      </c>
      <c r="AS22" s="220"/>
      <c r="AT22" s="86">
        <v>-1612603</v>
      </c>
      <c r="AU22" s="86">
        <v>-687135.96999462717</v>
      </c>
      <c r="AV22" s="86">
        <v>-6259.1308844614059</v>
      </c>
      <c r="AW22" s="86">
        <v>-198623</v>
      </c>
      <c r="AX22" s="129">
        <v>-546301.08639399998</v>
      </c>
    </row>
    <row r="23" spans="1:50">
      <c r="A23" s="26">
        <v>333</v>
      </c>
      <c r="B23" s="27">
        <v>4113</v>
      </c>
      <c r="C23" s="28"/>
      <c r="D23" s="29" t="s">
        <v>227</v>
      </c>
      <c r="E23" s="7">
        <v>1538</v>
      </c>
      <c r="F23" s="7">
        <v>2339929</v>
      </c>
      <c r="G23" s="2">
        <v>1.64</v>
      </c>
      <c r="H23" s="7">
        <v>1426785.9756097561</v>
      </c>
      <c r="I23" s="7">
        <v>241468.33333333334</v>
      </c>
      <c r="J23" s="30">
        <v>0</v>
      </c>
      <c r="K23" s="4">
        <v>1.65</v>
      </c>
      <c r="L23" s="7">
        <v>2354196.8597560977</v>
      </c>
      <c r="M23" s="7">
        <v>268301.55000000005</v>
      </c>
      <c r="N23" s="7">
        <v>2622498.4097560979</v>
      </c>
      <c r="O23" s="31">
        <v>1705.1355069935616</v>
      </c>
      <c r="P23" s="31">
        <v>2391.9120957014184</v>
      </c>
      <c r="Q23" s="31">
        <v>71.287548988857708</v>
      </c>
      <c r="R23" s="32">
        <v>390817.08557009295</v>
      </c>
      <c r="S23" s="33">
        <f t="shared" si="0"/>
        <v>254.10733782190698</v>
      </c>
      <c r="T23" s="34">
        <f t="shared" si="1"/>
        <v>81.91115586298028</v>
      </c>
      <c r="U23" s="32">
        <v>150419</v>
      </c>
      <c r="V23" s="33">
        <f t="shared" si="2"/>
        <v>97.801690507152145</v>
      </c>
      <c r="W23" s="35">
        <f t="shared" si="3"/>
        <v>86.000005561216057</v>
      </c>
      <c r="X23" s="36">
        <v>0</v>
      </c>
      <c r="Y23" s="37">
        <f t="shared" si="4"/>
        <v>0</v>
      </c>
      <c r="Z23" s="38">
        <f t="shared" si="5"/>
        <v>150419</v>
      </c>
      <c r="AA23" s="39">
        <f t="shared" si="6"/>
        <v>97.801690507152145</v>
      </c>
      <c r="AB23" s="40">
        <f t="shared" si="7"/>
        <v>86.000005561216057</v>
      </c>
      <c r="AC23" s="32">
        <f t="shared" si="8"/>
        <v>541236.08557009301</v>
      </c>
      <c r="AD23" s="33">
        <f t="shared" si="9"/>
        <v>351.90902832905914</v>
      </c>
      <c r="AE23" s="35">
        <f t="shared" si="10"/>
        <v>86.000005561216057</v>
      </c>
      <c r="AF23" s="41"/>
      <c r="AG23" s="119">
        <v>0</v>
      </c>
      <c r="AH23" s="41"/>
      <c r="AI23" s="32">
        <v>254.85573293306015</v>
      </c>
      <c r="AJ23" s="33">
        <f t="shared" si="11"/>
        <v>71.287548988857708</v>
      </c>
      <c r="AK23" s="33">
        <v>0</v>
      </c>
      <c r="AL23" s="42">
        <f t="shared" si="12"/>
        <v>0</v>
      </c>
      <c r="AM23" s="43">
        <f t="shared" si="13"/>
        <v>254.85573293306015</v>
      </c>
      <c r="AO23" s="44">
        <v>15559.797849543816</v>
      </c>
      <c r="AQ23" s="44">
        <v>142678.59756097561</v>
      </c>
      <c r="AS23" s="220"/>
      <c r="AT23" s="86">
        <v>-784954.45</v>
      </c>
      <c r="AU23" s="86">
        <v>-334471.9267023289</v>
      </c>
      <c r="AV23" s="86">
        <v>-3046.7093236644673</v>
      </c>
      <c r="AW23" s="86">
        <v>-128621</v>
      </c>
      <c r="AX23" s="129">
        <v>-265918.80632799998</v>
      </c>
    </row>
    <row r="24" spans="1:50">
      <c r="A24" s="26">
        <v>334</v>
      </c>
      <c r="B24" s="27">
        <v>4114</v>
      </c>
      <c r="C24" s="28"/>
      <c r="D24" s="29" t="s">
        <v>228</v>
      </c>
      <c r="E24" s="7">
        <v>418</v>
      </c>
      <c r="F24" s="7">
        <v>606357.66666666663</v>
      </c>
      <c r="G24" s="2">
        <v>1.74</v>
      </c>
      <c r="H24" s="7">
        <v>348481.41762452113</v>
      </c>
      <c r="I24" s="7">
        <v>55762.333333333336</v>
      </c>
      <c r="J24" s="30">
        <v>0</v>
      </c>
      <c r="K24" s="4">
        <v>1.65</v>
      </c>
      <c r="L24" s="7">
        <v>574994.33908045979</v>
      </c>
      <c r="M24" s="7">
        <v>67036.84583333334</v>
      </c>
      <c r="N24" s="7">
        <v>642031.18491379311</v>
      </c>
      <c r="O24" s="31">
        <v>1535.9597725210363</v>
      </c>
      <c r="P24" s="31">
        <v>2391.9120957014184</v>
      </c>
      <c r="Q24" s="31">
        <v>64.214724917414756</v>
      </c>
      <c r="R24" s="32">
        <v>132381.5863030779</v>
      </c>
      <c r="S24" s="33">
        <f t="shared" si="0"/>
        <v>316.7023595767414</v>
      </c>
      <c r="T24" s="34">
        <f t="shared" si="1"/>
        <v>77.455276697971229</v>
      </c>
      <c r="U24" s="32">
        <v>85432</v>
      </c>
      <c r="V24" s="33">
        <f t="shared" si="2"/>
        <v>204.38277511961724</v>
      </c>
      <c r="W24" s="35">
        <f t="shared" si="3"/>
        <v>86.000021109227816</v>
      </c>
      <c r="X24" s="36">
        <v>0</v>
      </c>
      <c r="Y24" s="37">
        <f t="shared" si="4"/>
        <v>0</v>
      </c>
      <c r="Z24" s="38">
        <f t="shared" si="5"/>
        <v>85432</v>
      </c>
      <c r="AA24" s="39">
        <f t="shared" si="6"/>
        <v>204.38277511961724</v>
      </c>
      <c r="AB24" s="40">
        <f t="shared" si="7"/>
        <v>86.000021109227816</v>
      </c>
      <c r="AC24" s="32">
        <f t="shared" si="8"/>
        <v>217813.5863030779</v>
      </c>
      <c r="AD24" s="33">
        <f t="shared" si="9"/>
        <v>521.08513469635864</v>
      </c>
      <c r="AE24" s="35">
        <f t="shared" si="10"/>
        <v>86.000021109227816</v>
      </c>
      <c r="AF24" s="41"/>
      <c r="AG24" s="119">
        <v>0</v>
      </c>
      <c r="AH24" s="41"/>
      <c r="AI24" s="32">
        <v>45410.699804647287</v>
      </c>
      <c r="AJ24" s="33">
        <f t="shared" si="11"/>
        <v>64.214724917414756</v>
      </c>
      <c r="AK24" s="33">
        <v>0</v>
      </c>
      <c r="AL24" s="42">
        <f t="shared" si="12"/>
        <v>0</v>
      </c>
      <c r="AM24" s="43">
        <f t="shared" si="13"/>
        <v>45410.699804647287</v>
      </c>
      <c r="AO24" s="44">
        <v>3549.9792588664532</v>
      </c>
      <c r="AQ24" s="44">
        <v>34848.141762452105</v>
      </c>
      <c r="AS24" s="220"/>
      <c r="AT24" s="86">
        <v>-220157.6</v>
      </c>
      <c r="AU24" s="86">
        <v>-93809.950608516883</v>
      </c>
      <c r="AV24" s="86">
        <v>-854.51611436985058</v>
      </c>
      <c r="AW24" s="86">
        <v>-35826</v>
      </c>
      <c r="AX24" s="129">
        <v>-74582.732050000006</v>
      </c>
    </row>
    <row r="25" spans="1:50">
      <c r="A25" s="26">
        <v>335</v>
      </c>
      <c r="B25" s="27">
        <v>4115</v>
      </c>
      <c r="C25" s="28"/>
      <c r="D25" s="29" t="s">
        <v>229</v>
      </c>
      <c r="E25" s="7">
        <v>242</v>
      </c>
      <c r="F25" s="7">
        <v>377663.66666666669</v>
      </c>
      <c r="G25" s="2">
        <v>1.9333333333333333</v>
      </c>
      <c r="H25" s="7">
        <v>194741.4912280702</v>
      </c>
      <c r="I25" s="7">
        <v>22973.666666666668</v>
      </c>
      <c r="J25" s="30">
        <v>0</v>
      </c>
      <c r="K25" s="4">
        <v>1.65</v>
      </c>
      <c r="L25" s="7">
        <v>321323.46052631579</v>
      </c>
      <c r="M25" s="7">
        <v>28066.754166666669</v>
      </c>
      <c r="N25" s="7">
        <v>349390.21469298244</v>
      </c>
      <c r="O25" s="31">
        <v>1443.7612177395968</v>
      </c>
      <c r="P25" s="31">
        <v>2391.9120957014184</v>
      </c>
      <c r="Q25" s="31">
        <v>60.36012863241195</v>
      </c>
      <c r="R25" s="32">
        <v>84897.42961270154</v>
      </c>
      <c r="S25" s="33">
        <f t="shared" si="0"/>
        <v>350.81582484587415</v>
      </c>
      <c r="T25" s="34">
        <f t="shared" si="1"/>
        <v>75.026881038419489</v>
      </c>
      <c r="U25" s="32">
        <v>63517</v>
      </c>
      <c r="V25" s="33">
        <f t="shared" si="2"/>
        <v>262.46694214876032</v>
      </c>
      <c r="W25" s="35">
        <f t="shared" si="3"/>
        <v>85.999982542460884</v>
      </c>
      <c r="X25" s="36">
        <v>0</v>
      </c>
      <c r="Y25" s="37">
        <f t="shared" si="4"/>
        <v>0</v>
      </c>
      <c r="Z25" s="38">
        <f t="shared" si="5"/>
        <v>63517</v>
      </c>
      <c r="AA25" s="39">
        <f t="shared" si="6"/>
        <v>262.46694214876032</v>
      </c>
      <c r="AB25" s="40">
        <f t="shared" si="7"/>
        <v>85.999982542460884</v>
      </c>
      <c r="AC25" s="32">
        <f t="shared" si="8"/>
        <v>148414.42961270153</v>
      </c>
      <c r="AD25" s="33">
        <f t="shared" si="9"/>
        <v>613.28276699463447</v>
      </c>
      <c r="AE25" s="35">
        <f t="shared" si="10"/>
        <v>85.999982542460884</v>
      </c>
      <c r="AF25" s="41"/>
      <c r="AG25" s="119">
        <v>0</v>
      </c>
      <c r="AH25" s="41"/>
      <c r="AI25" s="32">
        <v>23084.023293649225</v>
      </c>
      <c r="AJ25" s="33">
        <f t="shared" si="11"/>
        <v>60.36012863241195</v>
      </c>
      <c r="AK25" s="33">
        <v>0</v>
      </c>
      <c r="AL25" s="42">
        <f t="shared" si="12"/>
        <v>0</v>
      </c>
      <c r="AM25" s="43">
        <f t="shared" si="13"/>
        <v>23084.023293649225</v>
      </c>
      <c r="AO25" s="44">
        <v>1358.6906876198377</v>
      </c>
      <c r="AQ25" s="44">
        <v>19474.149122807019</v>
      </c>
      <c r="AS25" s="220"/>
      <c r="AT25" s="86">
        <v>-123452.85</v>
      </c>
      <c r="AU25" s="86">
        <v>-52603.710621598249</v>
      </c>
      <c r="AV25" s="86">
        <v>-479.16791459991623</v>
      </c>
      <c r="AW25" s="86">
        <v>-8799</v>
      </c>
      <c r="AX25" s="129">
        <v>-41822.092737999999</v>
      </c>
    </row>
    <row r="26" spans="1:50">
      <c r="A26" s="26">
        <v>336</v>
      </c>
      <c r="B26" s="27">
        <v>4116</v>
      </c>
      <c r="C26" s="28"/>
      <c r="D26" s="29" t="s">
        <v>230</v>
      </c>
      <c r="E26" s="7">
        <v>191.66666666666666</v>
      </c>
      <c r="F26" s="7">
        <v>305946.33333333331</v>
      </c>
      <c r="G26" s="2">
        <v>1.89</v>
      </c>
      <c r="H26" s="7">
        <v>161876.36684303349</v>
      </c>
      <c r="I26" s="7">
        <v>17505.333333333332</v>
      </c>
      <c r="J26" s="30">
        <v>0</v>
      </c>
      <c r="K26" s="4">
        <v>1.65</v>
      </c>
      <c r="L26" s="7">
        <v>267096.00529100531</v>
      </c>
      <c r="M26" s="7">
        <v>21418.995833333334</v>
      </c>
      <c r="N26" s="7">
        <v>288515.00112433865</v>
      </c>
      <c r="O26" s="31">
        <v>1505.2956580400278</v>
      </c>
      <c r="P26" s="31">
        <v>2391.9120957014184</v>
      </c>
      <c r="Q26" s="31">
        <v>62.932733219805307</v>
      </c>
      <c r="R26" s="32">
        <v>62875.882370820276</v>
      </c>
      <c r="S26" s="33">
        <f t="shared" si="0"/>
        <v>328.0480819347145</v>
      </c>
      <c r="T26" s="34">
        <f t="shared" si="1"/>
        <v>76.647621928477292</v>
      </c>
      <c r="U26" s="32">
        <v>42876</v>
      </c>
      <c r="V26" s="33">
        <f t="shared" si="2"/>
        <v>223.7008695652174</v>
      </c>
      <c r="W26" s="35">
        <f t="shared" si="3"/>
        <v>86.000008664061639</v>
      </c>
      <c r="X26" s="36">
        <v>0</v>
      </c>
      <c r="Y26" s="37">
        <f t="shared" si="4"/>
        <v>0</v>
      </c>
      <c r="Z26" s="38">
        <f t="shared" si="5"/>
        <v>42876</v>
      </c>
      <c r="AA26" s="39">
        <f t="shared" si="6"/>
        <v>223.7008695652174</v>
      </c>
      <c r="AB26" s="40">
        <f t="shared" si="7"/>
        <v>86.000008664061639</v>
      </c>
      <c r="AC26" s="32">
        <f t="shared" si="8"/>
        <v>105751.88237082027</v>
      </c>
      <c r="AD26" s="33">
        <f t="shared" si="9"/>
        <v>551.74895149993188</v>
      </c>
      <c r="AE26" s="35">
        <f t="shared" si="10"/>
        <v>86.000008664061639</v>
      </c>
      <c r="AF26" s="41"/>
      <c r="AG26" s="119">
        <v>0</v>
      </c>
      <c r="AH26" s="41"/>
      <c r="AI26" s="32">
        <v>26755.677355353633</v>
      </c>
      <c r="AJ26" s="33">
        <f t="shared" si="11"/>
        <v>62.932733219805307</v>
      </c>
      <c r="AK26" s="33">
        <v>0</v>
      </c>
      <c r="AL26" s="42">
        <f t="shared" si="12"/>
        <v>0</v>
      </c>
      <c r="AM26" s="43">
        <f t="shared" si="13"/>
        <v>26755.677355353633</v>
      </c>
      <c r="AO26" s="44">
        <v>1447.2228724802842</v>
      </c>
      <c r="AQ26" s="44">
        <v>16187.636684303352</v>
      </c>
      <c r="AS26" s="220"/>
      <c r="AT26" s="86">
        <v>-96190.35</v>
      </c>
      <c r="AU26" s="86">
        <v>-40987.057859328641</v>
      </c>
      <c r="AV26" s="86">
        <v>-373.35166679243474</v>
      </c>
      <c r="AW26" s="86">
        <v>-6856</v>
      </c>
      <c r="AX26" s="129">
        <v>-32586.380592000001</v>
      </c>
    </row>
    <row r="27" spans="1:50">
      <c r="A27" s="26">
        <v>337</v>
      </c>
      <c r="B27" s="27">
        <v>4117</v>
      </c>
      <c r="C27" s="28"/>
      <c r="D27" s="29" t="s">
        <v>231</v>
      </c>
      <c r="E27" s="7">
        <v>3858</v>
      </c>
      <c r="F27" s="7">
        <v>5008654.333333333</v>
      </c>
      <c r="G27" s="2">
        <v>1.45</v>
      </c>
      <c r="H27" s="7">
        <v>3454244.367816092</v>
      </c>
      <c r="I27" s="7">
        <v>733962.66666666663</v>
      </c>
      <c r="J27" s="30">
        <v>0</v>
      </c>
      <c r="K27" s="4">
        <v>1.65</v>
      </c>
      <c r="L27" s="7">
        <v>5699503.2068965519</v>
      </c>
      <c r="M27" s="7">
        <v>740153.35000000009</v>
      </c>
      <c r="N27" s="7">
        <v>6439656.5568965524</v>
      </c>
      <c r="O27" s="31">
        <v>1669.1696622334248</v>
      </c>
      <c r="P27" s="31">
        <v>2391.9120957014184</v>
      </c>
      <c r="Q27" s="31">
        <v>69.783904903242174</v>
      </c>
      <c r="R27" s="32">
        <v>1031685.9140782222</v>
      </c>
      <c r="S27" s="33">
        <f t="shared" si="0"/>
        <v>267.41470038315765</v>
      </c>
      <c r="T27" s="34">
        <f t="shared" si="1"/>
        <v>80.963860089042512</v>
      </c>
      <c r="U27" s="32">
        <v>464735</v>
      </c>
      <c r="V27" s="33">
        <f t="shared" si="2"/>
        <v>120.46008294453084</v>
      </c>
      <c r="W27" s="35">
        <f t="shared" si="3"/>
        <v>86.000001808506752</v>
      </c>
      <c r="X27" s="36">
        <v>0</v>
      </c>
      <c r="Y27" s="37">
        <f t="shared" si="4"/>
        <v>0</v>
      </c>
      <c r="Z27" s="38">
        <f t="shared" si="5"/>
        <v>464735</v>
      </c>
      <c r="AA27" s="39">
        <f t="shared" si="6"/>
        <v>120.46008294453084</v>
      </c>
      <c r="AB27" s="40">
        <f t="shared" si="7"/>
        <v>86.000001808506752</v>
      </c>
      <c r="AC27" s="32">
        <f t="shared" si="8"/>
        <v>1496420.9140782221</v>
      </c>
      <c r="AD27" s="33">
        <f t="shared" si="9"/>
        <v>387.87478332768848</v>
      </c>
      <c r="AE27" s="35">
        <f t="shared" si="10"/>
        <v>86.000001808506752</v>
      </c>
      <c r="AF27" s="41"/>
      <c r="AG27" s="119">
        <v>0</v>
      </c>
      <c r="AH27" s="41"/>
      <c r="AI27" s="32">
        <v>0</v>
      </c>
      <c r="AJ27" s="33">
        <f t="shared" si="11"/>
        <v>69.783904903242174</v>
      </c>
      <c r="AK27" s="33">
        <v>0</v>
      </c>
      <c r="AL27" s="42">
        <f t="shared" si="12"/>
        <v>0</v>
      </c>
      <c r="AM27" s="43">
        <f t="shared" si="13"/>
        <v>0</v>
      </c>
      <c r="AO27" s="44">
        <v>47098.127442766636</v>
      </c>
      <c r="AQ27" s="44">
        <v>345424.4367816092</v>
      </c>
      <c r="AS27" s="220"/>
      <c r="AT27" s="86">
        <v>-1982961.6</v>
      </c>
      <c r="AU27" s="86">
        <v>-844947.10185942193</v>
      </c>
      <c r="AV27" s="86">
        <v>-7696.6346282611548</v>
      </c>
      <c r="AW27" s="86">
        <v>-293131</v>
      </c>
      <c r="AX27" s="129">
        <v>-671767.36460900004</v>
      </c>
    </row>
    <row r="28" spans="1:50">
      <c r="A28" s="26">
        <v>338</v>
      </c>
      <c r="B28" s="27">
        <v>4118</v>
      </c>
      <c r="C28" s="28"/>
      <c r="D28" s="29" t="s">
        <v>232</v>
      </c>
      <c r="E28" s="7">
        <v>1428.6666666666667</v>
      </c>
      <c r="F28" s="7">
        <v>2077899.3333333333</v>
      </c>
      <c r="G28" s="2">
        <v>1.58</v>
      </c>
      <c r="H28" s="7">
        <v>1315815.6405826558</v>
      </c>
      <c r="I28" s="7">
        <v>216813.66666666666</v>
      </c>
      <c r="J28" s="30">
        <v>0</v>
      </c>
      <c r="K28" s="4">
        <v>1.65</v>
      </c>
      <c r="L28" s="7">
        <v>2171095.8069613818</v>
      </c>
      <c r="M28" s="7">
        <v>267477.72916666669</v>
      </c>
      <c r="N28" s="7">
        <v>2438573.5361280483</v>
      </c>
      <c r="O28" s="31">
        <v>1706.8876827774486</v>
      </c>
      <c r="P28" s="31">
        <v>2391.9120957014184</v>
      </c>
      <c r="Q28" s="31">
        <v>71.360803176878903</v>
      </c>
      <c r="R28" s="32">
        <v>362108.47150102997</v>
      </c>
      <c r="S28" s="33">
        <f t="shared" si="0"/>
        <v>253.45903278186884</v>
      </c>
      <c r="T28" s="34">
        <f t="shared" si="1"/>
        <v>81.957306001433665</v>
      </c>
      <c r="U28" s="32">
        <v>138149</v>
      </c>
      <c r="V28" s="33">
        <f t="shared" si="2"/>
        <v>96.697853476434901</v>
      </c>
      <c r="W28" s="35">
        <f t="shared" si="3"/>
        <v>86.000006970679706</v>
      </c>
      <c r="X28" s="36">
        <v>0</v>
      </c>
      <c r="Y28" s="37">
        <f t="shared" si="4"/>
        <v>0</v>
      </c>
      <c r="Z28" s="38">
        <f t="shared" si="5"/>
        <v>138149</v>
      </c>
      <c r="AA28" s="39">
        <f t="shared" si="6"/>
        <v>96.697853476434901</v>
      </c>
      <c r="AB28" s="40">
        <f t="shared" si="7"/>
        <v>86.000006970679706</v>
      </c>
      <c r="AC28" s="32">
        <f t="shared" si="8"/>
        <v>500257.47150102997</v>
      </c>
      <c r="AD28" s="33">
        <f t="shared" si="9"/>
        <v>350.15688625830376</v>
      </c>
      <c r="AE28" s="35">
        <f t="shared" si="10"/>
        <v>86.000006970679706</v>
      </c>
      <c r="AF28" s="41"/>
      <c r="AG28" s="119">
        <v>0</v>
      </c>
      <c r="AH28" s="41"/>
      <c r="AI28" s="32">
        <v>0</v>
      </c>
      <c r="AJ28" s="33">
        <f t="shared" si="11"/>
        <v>71.360803176878903</v>
      </c>
      <c r="AK28" s="33">
        <v>0</v>
      </c>
      <c r="AL28" s="42">
        <f t="shared" si="12"/>
        <v>0</v>
      </c>
      <c r="AM28" s="43">
        <f t="shared" si="13"/>
        <v>0</v>
      </c>
      <c r="AO28" s="44">
        <v>13467.765125050768</v>
      </c>
      <c r="AQ28" s="44">
        <v>131581.56405826556</v>
      </c>
      <c r="AS28" s="220"/>
      <c r="AT28" s="86">
        <v>-725285.55</v>
      </c>
      <c r="AU28" s="86">
        <v>-309046.79990188975</v>
      </c>
      <c r="AV28" s="86">
        <v>-2815.111498274508</v>
      </c>
      <c r="AW28" s="86">
        <v>-93222</v>
      </c>
      <c r="AX28" s="129">
        <v>-245704.79483699999</v>
      </c>
    </row>
    <row r="29" spans="1:50">
      <c r="A29" s="26">
        <v>339</v>
      </c>
      <c r="B29" s="27">
        <v>4119</v>
      </c>
      <c r="C29" s="28"/>
      <c r="D29" s="29" t="s">
        <v>233</v>
      </c>
      <c r="E29" s="7">
        <v>421.66666666666669</v>
      </c>
      <c r="F29" s="7">
        <v>459360.66666666669</v>
      </c>
      <c r="G29" s="2">
        <v>1.9400000000000002</v>
      </c>
      <c r="H29" s="7">
        <v>236783.84879725086</v>
      </c>
      <c r="I29" s="7">
        <v>44479.333333333336</v>
      </c>
      <c r="J29" s="30">
        <v>0</v>
      </c>
      <c r="K29" s="4">
        <v>1.65</v>
      </c>
      <c r="L29" s="7">
        <v>390693.35051546386</v>
      </c>
      <c r="M29" s="7">
        <v>45724.333333333336</v>
      </c>
      <c r="N29" s="7">
        <v>436417.68384879717</v>
      </c>
      <c r="O29" s="31">
        <v>1034.9826494437877</v>
      </c>
      <c r="P29" s="31">
        <v>2391.9120957014184</v>
      </c>
      <c r="Q29" s="31">
        <v>43.270095556763486</v>
      </c>
      <c r="R29" s="32">
        <v>211703.60910696135</v>
      </c>
      <c r="S29" s="33">
        <f t="shared" si="0"/>
        <v>502.06389511532331</v>
      </c>
      <c r="T29" s="34">
        <f t="shared" si="1"/>
        <v>64.26016020076095</v>
      </c>
      <c r="U29" s="32">
        <v>219266</v>
      </c>
      <c r="V29" s="33">
        <f t="shared" si="2"/>
        <v>519.99841897233205</v>
      </c>
      <c r="W29" s="35">
        <f t="shared" si="3"/>
        <v>86.000023463580561</v>
      </c>
      <c r="X29" s="36">
        <v>0</v>
      </c>
      <c r="Y29" s="37">
        <f t="shared" si="4"/>
        <v>0</v>
      </c>
      <c r="Z29" s="38">
        <f t="shared" si="5"/>
        <v>219266</v>
      </c>
      <c r="AA29" s="39">
        <f t="shared" si="6"/>
        <v>519.99841897233205</v>
      </c>
      <c r="AB29" s="40">
        <f t="shared" si="7"/>
        <v>86.000023463580561</v>
      </c>
      <c r="AC29" s="32">
        <f t="shared" si="8"/>
        <v>430969.60910696135</v>
      </c>
      <c r="AD29" s="33">
        <f t="shared" si="9"/>
        <v>1022.0623140876553</v>
      </c>
      <c r="AE29" s="35">
        <f t="shared" si="10"/>
        <v>86.000023463580561</v>
      </c>
      <c r="AF29" s="41"/>
      <c r="AG29" s="119">
        <v>0</v>
      </c>
      <c r="AH29" s="41"/>
      <c r="AI29" s="32">
        <v>89992.848598768425</v>
      </c>
      <c r="AJ29" s="33">
        <f t="shared" si="11"/>
        <v>43.270095556763486</v>
      </c>
      <c r="AK29" s="33">
        <v>0</v>
      </c>
      <c r="AL29" s="42">
        <f t="shared" si="12"/>
        <v>0</v>
      </c>
      <c r="AM29" s="43">
        <f t="shared" si="13"/>
        <v>89992.848598768425</v>
      </c>
      <c r="AO29" s="44">
        <v>2158.200495703677</v>
      </c>
      <c r="AQ29" s="44">
        <v>23678.384879725087</v>
      </c>
      <c r="AS29" s="220"/>
      <c r="AT29" s="86">
        <v>-209869.85</v>
      </c>
      <c r="AU29" s="86">
        <v>-89426.308056717025</v>
      </c>
      <c r="AV29" s="86">
        <v>-814.58545481985755</v>
      </c>
      <c r="AW29" s="86">
        <v>-16846</v>
      </c>
      <c r="AX29" s="129">
        <v>-71097.557654999997</v>
      </c>
    </row>
    <row r="30" spans="1:50">
      <c r="A30" s="26">
        <v>340</v>
      </c>
      <c r="B30" s="27">
        <v>4120</v>
      </c>
      <c r="C30" s="28"/>
      <c r="D30" s="29" t="s">
        <v>234</v>
      </c>
      <c r="E30" s="7">
        <v>567.33333333333337</v>
      </c>
      <c r="F30" s="7">
        <v>748843.33333333337</v>
      </c>
      <c r="G30" s="2">
        <v>1.6066666666666667</v>
      </c>
      <c r="H30" s="7">
        <v>466137.40483539092</v>
      </c>
      <c r="I30" s="7">
        <v>72507.666666666672</v>
      </c>
      <c r="J30" s="30">
        <v>0</v>
      </c>
      <c r="K30" s="4">
        <v>1.65</v>
      </c>
      <c r="L30" s="7">
        <v>769126.71797839506</v>
      </c>
      <c r="M30" s="7">
        <v>86131.054166666669</v>
      </c>
      <c r="N30" s="7">
        <v>855257.77214506175</v>
      </c>
      <c r="O30" s="31">
        <v>1507.5048862721417</v>
      </c>
      <c r="P30" s="31">
        <v>2391.9120957014184</v>
      </c>
      <c r="Q30" s="31">
        <v>63.025095653863147</v>
      </c>
      <c r="R30" s="32">
        <v>185648.86535533096</v>
      </c>
      <c r="S30" s="33">
        <f t="shared" si="0"/>
        <v>327.23066748883247</v>
      </c>
      <c r="T30" s="34">
        <f t="shared" si="1"/>
        <v>76.705810261933735</v>
      </c>
      <c r="U30" s="32">
        <v>126123</v>
      </c>
      <c r="V30" s="33">
        <f t="shared" si="2"/>
        <v>222.30846063454757</v>
      </c>
      <c r="W30" s="35">
        <f t="shared" si="3"/>
        <v>85.99998378252694</v>
      </c>
      <c r="X30" s="36">
        <v>0</v>
      </c>
      <c r="Y30" s="37">
        <f t="shared" si="4"/>
        <v>0</v>
      </c>
      <c r="Z30" s="38">
        <f t="shared" si="5"/>
        <v>126123</v>
      </c>
      <c r="AA30" s="39">
        <f t="shared" si="6"/>
        <v>222.30846063454757</v>
      </c>
      <c r="AB30" s="40">
        <f t="shared" si="7"/>
        <v>85.99998378252694</v>
      </c>
      <c r="AC30" s="32">
        <f t="shared" si="8"/>
        <v>311771.86535533099</v>
      </c>
      <c r="AD30" s="33">
        <f t="shared" si="9"/>
        <v>549.53912812338001</v>
      </c>
      <c r="AE30" s="35">
        <f t="shared" si="10"/>
        <v>85.99998378252694</v>
      </c>
      <c r="AF30" s="41"/>
      <c r="AG30" s="119">
        <v>0</v>
      </c>
      <c r="AH30" s="41"/>
      <c r="AI30" s="32">
        <v>9640.5166031265508</v>
      </c>
      <c r="AJ30" s="33">
        <f t="shared" si="11"/>
        <v>63.025095653863147</v>
      </c>
      <c r="AK30" s="33">
        <v>0</v>
      </c>
      <c r="AL30" s="42">
        <f t="shared" si="12"/>
        <v>0</v>
      </c>
      <c r="AM30" s="43">
        <f t="shared" si="13"/>
        <v>9640.5166031265508</v>
      </c>
      <c r="AO30" s="44">
        <v>3924.8650413818164</v>
      </c>
      <c r="AQ30" s="44">
        <v>46613.740483539092</v>
      </c>
      <c r="AS30" s="220"/>
      <c r="AT30" s="86">
        <v>-292171.75</v>
      </c>
      <c r="AU30" s="86">
        <v>-124495.44847111586</v>
      </c>
      <c r="AV30" s="86">
        <v>-1134.0307312198017</v>
      </c>
      <c r="AW30" s="86">
        <v>-20825</v>
      </c>
      <c r="AX30" s="129">
        <v>-98978.952814000004</v>
      </c>
    </row>
    <row r="31" spans="1:50">
      <c r="A31" s="26">
        <v>341</v>
      </c>
      <c r="B31" s="27">
        <v>4121</v>
      </c>
      <c r="C31" s="28"/>
      <c r="D31" s="29" t="s">
        <v>235</v>
      </c>
      <c r="E31" s="7">
        <v>490.66666666666669</v>
      </c>
      <c r="F31" s="7">
        <v>695322.66666666663</v>
      </c>
      <c r="G31" s="2">
        <v>1.39</v>
      </c>
      <c r="H31" s="7">
        <v>500232.13429256598</v>
      </c>
      <c r="I31" s="7">
        <v>78092.666666666672</v>
      </c>
      <c r="J31" s="30">
        <v>0</v>
      </c>
      <c r="K31" s="4">
        <v>1.65</v>
      </c>
      <c r="L31" s="7">
        <v>825383.02158273384</v>
      </c>
      <c r="M31" s="7">
        <v>93873.570833333346</v>
      </c>
      <c r="N31" s="7">
        <v>919256.59241606714</v>
      </c>
      <c r="O31" s="31">
        <v>1873.4849030218759</v>
      </c>
      <c r="P31" s="31">
        <v>2391.9120957014184</v>
      </c>
      <c r="Q31" s="31">
        <v>78.325825869135215</v>
      </c>
      <c r="R31" s="32">
        <v>94118.728740328675</v>
      </c>
      <c r="S31" s="33">
        <f t="shared" si="0"/>
        <v>191.81806129143072</v>
      </c>
      <c r="T31" s="34">
        <f t="shared" si="1"/>
        <v>86.345270297555132</v>
      </c>
      <c r="U31" s="32">
        <v>0</v>
      </c>
      <c r="V31" s="33">
        <f t="shared" si="2"/>
        <v>0</v>
      </c>
      <c r="W31" s="35">
        <f t="shared" si="3"/>
        <v>86.345270297555132</v>
      </c>
      <c r="X31" s="36">
        <v>0</v>
      </c>
      <c r="Y31" s="37">
        <f t="shared" si="4"/>
        <v>0</v>
      </c>
      <c r="Z31" s="38">
        <f t="shared" si="5"/>
        <v>0</v>
      </c>
      <c r="AA31" s="39">
        <f t="shared" si="6"/>
        <v>0</v>
      </c>
      <c r="AB31" s="40">
        <f t="shared" si="7"/>
        <v>86.345270297555132</v>
      </c>
      <c r="AC31" s="32">
        <f t="shared" si="8"/>
        <v>94118.728740328675</v>
      </c>
      <c r="AD31" s="33">
        <f t="shared" si="9"/>
        <v>191.81806129143072</v>
      </c>
      <c r="AE31" s="35">
        <f t="shared" si="10"/>
        <v>86.345270297555132</v>
      </c>
      <c r="AF31" s="41"/>
      <c r="AG31" s="119">
        <v>0</v>
      </c>
      <c r="AH31" s="41"/>
      <c r="AI31" s="32">
        <v>33259.983982298021</v>
      </c>
      <c r="AJ31" s="33">
        <f t="shared" si="11"/>
        <v>78.325825869135215</v>
      </c>
      <c r="AK31" s="33">
        <v>0</v>
      </c>
      <c r="AL31" s="42">
        <f t="shared" si="12"/>
        <v>0</v>
      </c>
      <c r="AM31" s="43">
        <f t="shared" si="13"/>
        <v>33259.983982298021</v>
      </c>
      <c r="AO31" s="44">
        <v>2411.1881006343847</v>
      </c>
      <c r="AQ31" s="44">
        <v>50023.213429256597</v>
      </c>
      <c r="AR31" s="47"/>
      <c r="AS31" s="220"/>
      <c r="AT31" s="86">
        <v>-258222.25</v>
      </c>
      <c r="AU31" s="86">
        <v>-110029.42805017634</v>
      </c>
      <c r="AV31" s="86">
        <v>-1002.2595547048248</v>
      </c>
      <c r="AW31" s="86">
        <v>-18405</v>
      </c>
      <c r="AX31" s="129">
        <v>-87477.877311000004</v>
      </c>
    </row>
    <row r="32" spans="1:50">
      <c r="A32" s="26">
        <v>342</v>
      </c>
      <c r="B32" s="27">
        <v>4122</v>
      </c>
      <c r="C32" s="28"/>
      <c r="D32" s="29" t="s">
        <v>236</v>
      </c>
      <c r="E32" s="7">
        <v>3063</v>
      </c>
      <c r="F32" s="7">
        <v>5154587.333333333</v>
      </c>
      <c r="G32" s="2">
        <v>1.61</v>
      </c>
      <c r="H32" s="7">
        <v>3202966.4417762528</v>
      </c>
      <c r="I32" s="7">
        <v>610530</v>
      </c>
      <c r="J32" s="30">
        <v>0</v>
      </c>
      <c r="K32" s="4">
        <v>1.65</v>
      </c>
      <c r="L32" s="7">
        <v>5284894.6289308174</v>
      </c>
      <c r="M32" s="7">
        <v>724261.09583333333</v>
      </c>
      <c r="N32" s="7">
        <v>6009155.7247641506</v>
      </c>
      <c r="O32" s="31">
        <v>1961.8529953523182</v>
      </c>
      <c r="P32" s="31">
        <v>2391.9120957014184</v>
      </c>
      <c r="Q32" s="31">
        <v>82.020279878931447</v>
      </c>
      <c r="R32" s="32">
        <v>487390.27901663899</v>
      </c>
      <c r="S32" s="33">
        <f t="shared" si="0"/>
        <v>159.12186712916716</v>
      </c>
      <c r="T32" s="34">
        <f t="shared" si="1"/>
        <v>88.672776323726751</v>
      </c>
      <c r="U32" s="32">
        <v>0</v>
      </c>
      <c r="V32" s="33">
        <f t="shared" si="2"/>
        <v>0</v>
      </c>
      <c r="W32" s="35">
        <f t="shared" si="3"/>
        <v>88.672776323726751</v>
      </c>
      <c r="X32" s="36">
        <v>0</v>
      </c>
      <c r="Y32" s="37">
        <f t="shared" si="4"/>
        <v>0</v>
      </c>
      <c r="Z32" s="38">
        <f t="shared" si="5"/>
        <v>0</v>
      </c>
      <c r="AA32" s="39">
        <f t="shared" si="6"/>
        <v>0</v>
      </c>
      <c r="AB32" s="40">
        <f t="shared" si="7"/>
        <v>88.672776323726751</v>
      </c>
      <c r="AC32" s="32">
        <f t="shared" si="8"/>
        <v>487390.27901663899</v>
      </c>
      <c r="AD32" s="33">
        <f t="shared" si="9"/>
        <v>159.12186712916716</v>
      </c>
      <c r="AE32" s="35">
        <f t="shared" si="10"/>
        <v>88.672776323726751</v>
      </c>
      <c r="AF32" s="41"/>
      <c r="AG32" s="119">
        <v>0</v>
      </c>
      <c r="AH32" s="41"/>
      <c r="AI32" s="32">
        <v>12642.054703780299</v>
      </c>
      <c r="AJ32" s="33">
        <f t="shared" si="11"/>
        <v>82.020279878931447</v>
      </c>
      <c r="AK32" s="33">
        <v>0</v>
      </c>
      <c r="AL32" s="42">
        <f t="shared" si="12"/>
        <v>0</v>
      </c>
      <c r="AM32" s="43">
        <f t="shared" si="13"/>
        <v>12642.054703780299</v>
      </c>
      <c r="AO32" s="44">
        <v>40749.645656547422</v>
      </c>
      <c r="AQ32" s="44">
        <v>320296.64417762525</v>
      </c>
      <c r="AS32" s="220"/>
      <c r="AT32" s="86">
        <v>-1588426.8</v>
      </c>
      <c r="AU32" s="86">
        <v>-676834.40999789746</v>
      </c>
      <c r="AV32" s="86">
        <v>-6165.2938345189223</v>
      </c>
      <c r="AW32" s="86">
        <v>-221124</v>
      </c>
      <c r="AX32" s="129">
        <v>-538110.92656599998</v>
      </c>
    </row>
    <row r="33" spans="1:50">
      <c r="A33" s="26">
        <v>344</v>
      </c>
      <c r="B33" s="27">
        <v>4124</v>
      </c>
      <c r="C33" s="28"/>
      <c r="D33" s="29" t="s">
        <v>237</v>
      </c>
      <c r="E33" s="7">
        <v>921.33333333333337</v>
      </c>
      <c r="F33" s="7">
        <v>1227526.6666666667</v>
      </c>
      <c r="G33" s="2">
        <v>1.64</v>
      </c>
      <c r="H33" s="7">
        <v>748491.86991869926</v>
      </c>
      <c r="I33" s="7">
        <v>105028</v>
      </c>
      <c r="J33" s="30">
        <v>0</v>
      </c>
      <c r="K33" s="4">
        <v>1.65</v>
      </c>
      <c r="L33" s="7">
        <v>1235011.5853658535</v>
      </c>
      <c r="M33" s="7">
        <v>128800.81666666667</v>
      </c>
      <c r="N33" s="7">
        <v>1363812.4020325202</v>
      </c>
      <c r="O33" s="31">
        <v>1480.2594812219827</v>
      </c>
      <c r="P33" s="31">
        <v>2391.9120957014184</v>
      </c>
      <c r="Q33" s="31">
        <v>61.886031843820859</v>
      </c>
      <c r="R33" s="32">
        <v>310776.29859194311</v>
      </c>
      <c r="S33" s="33">
        <f t="shared" si="0"/>
        <v>337.31146735739122</v>
      </c>
      <c r="T33" s="34">
        <f t="shared" si="1"/>
        <v>75.988200061607088</v>
      </c>
      <c r="U33" s="32">
        <v>220635</v>
      </c>
      <c r="V33" s="33">
        <f t="shared" si="2"/>
        <v>239.47358900144718</v>
      </c>
      <c r="W33" s="35">
        <f t="shared" si="3"/>
        <v>86.000005655625884</v>
      </c>
      <c r="X33" s="36">
        <v>0</v>
      </c>
      <c r="Y33" s="37">
        <f t="shared" si="4"/>
        <v>0</v>
      </c>
      <c r="Z33" s="38">
        <f t="shared" si="5"/>
        <v>220635</v>
      </c>
      <c r="AA33" s="39">
        <f t="shared" si="6"/>
        <v>239.47358900144718</v>
      </c>
      <c r="AB33" s="40">
        <f t="shared" si="7"/>
        <v>86.000005655625884</v>
      </c>
      <c r="AC33" s="32">
        <f t="shared" si="8"/>
        <v>531411.29859194311</v>
      </c>
      <c r="AD33" s="33">
        <f t="shared" si="9"/>
        <v>576.78505635883835</v>
      </c>
      <c r="AE33" s="35">
        <f t="shared" si="10"/>
        <v>86.000005655625884</v>
      </c>
      <c r="AF33" s="41"/>
      <c r="AG33" s="119">
        <v>0</v>
      </c>
      <c r="AH33" s="41"/>
      <c r="AI33" s="32">
        <v>32716.179263813414</v>
      </c>
      <c r="AJ33" s="33">
        <f t="shared" si="11"/>
        <v>61.886031843820859</v>
      </c>
      <c r="AK33" s="33">
        <v>0</v>
      </c>
      <c r="AL33" s="42">
        <f t="shared" si="12"/>
        <v>0</v>
      </c>
      <c r="AM33" s="43">
        <f t="shared" si="13"/>
        <v>32716.179263813414</v>
      </c>
      <c r="AO33" s="44">
        <v>5206.3538721675995</v>
      </c>
      <c r="AQ33" s="44">
        <v>74849.186991869923</v>
      </c>
      <c r="AS33" s="220"/>
      <c r="AT33" s="86">
        <v>-472207.2</v>
      </c>
      <c r="AU33" s="86">
        <v>-201209.19312761331</v>
      </c>
      <c r="AV33" s="86">
        <v>-1832.8172733446795</v>
      </c>
      <c r="AW33" s="86">
        <v>-33657</v>
      </c>
      <c r="AX33" s="129">
        <v>-159969.504724</v>
      </c>
    </row>
    <row r="34" spans="1:50">
      <c r="A34" s="26">
        <v>345</v>
      </c>
      <c r="B34" s="27">
        <v>4125</v>
      </c>
      <c r="C34" s="28"/>
      <c r="D34" s="29" t="s">
        <v>238</v>
      </c>
      <c r="E34" s="7">
        <v>1553</v>
      </c>
      <c r="F34" s="7">
        <v>2868418.6666666665</v>
      </c>
      <c r="G34" s="2">
        <v>1.5833333333333333</v>
      </c>
      <c r="H34" s="7">
        <v>1814284.3346774194</v>
      </c>
      <c r="I34" s="7">
        <v>227425</v>
      </c>
      <c r="J34" s="30">
        <v>0</v>
      </c>
      <c r="K34" s="4">
        <v>1.65</v>
      </c>
      <c r="L34" s="7">
        <v>2993569.1522177421</v>
      </c>
      <c r="M34" s="7">
        <v>279137.35833333334</v>
      </c>
      <c r="N34" s="7">
        <v>3272706.5105510755</v>
      </c>
      <c r="O34" s="31">
        <v>2107.3448232782198</v>
      </c>
      <c r="P34" s="31">
        <v>2391.9120957014184</v>
      </c>
      <c r="Q34" s="31">
        <v>88.102937690118154</v>
      </c>
      <c r="R34" s="32">
        <v>163515.20040709409</v>
      </c>
      <c r="S34" s="33">
        <f t="shared" si="0"/>
        <v>105.28989079658345</v>
      </c>
      <c r="T34" s="34">
        <f t="shared" si="1"/>
        <v>92.504850744774373</v>
      </c>
      <c r="U34" s="32">
        <v>0</v>
      </c>
      <c r="V34" s="33">
        <f t="shared" si="2"/>
        <v>0</v>
      </c>
      <c r="W34" s="35">
        <f t="shared" si="3"/>
        <v>92.504850744774373</v>
      </c>
      <c r="X34" s="36">
        <v>0</v>
      </c>
      <c r="Y34" s="37">
        <f t="shared" si="4"/>
        <v>0</v>
      </c>
      <c r="Z34" s="38">
        <f t="shared" si="5"/>
        <v>0</v>
      </c>
      <c r="AA34" s="39">
        <f t="shared" si="6"/>
        <v>0</v>
      </c>
      <c r="AB34" s="40">
        <f t="shared" si="7"/>
        <v>92.504850744774373</v>
      </c>
      <c r="AC34" s="32">
        <f t="shared" si="8"/>
        <v>163515.20040709409</v>
      </c>
      <c r="AD34" s="33">
        <f t="shared" si="9"/>
        <v>105.28989079658345</v>
      </c>
      <c r="AE34" s="35">
        <f t="shared" si="10"/>
        <v>92.504850744774373</v>
      </c>
      <c r="AF34" s="41"/>
      <c r="AG34" s="119">
        <v>0</v>
      </c>
      <c r="AH34" s="41"/>
      <c r="AI34" s="32">
        <v>0</v>
      </c>
      <c r="AJ34" s="33">
        <f t="shared" si="11"/>
        <v>88.102937690118154</v>
      </c>
      <c r="AK34" s="33">
        <v>0</v>
      </c>
      <c r="AL34" s="42">
        <f t="shared" si="12"/>
        <v>0</v>
      </c>
      <c r="AM34" s="43">
        <f t="shared" si="13"/>
        <v>0</v>
      </c>
      <c r="AO34" s="44">
        <v>22079.661437114439</v>
      </c>
      <c r="AQ34" s="44">
        <v>181428.43346774194</v>
      </c>
      <c r="AS34" s="220"/>
      <c r="AT34" s="86">
        <v>-795756.55</v>
      </c>
      <c r="AU34" s="86">
        <v>-339074.75138171873</v>
      </c>
      <c r="AV34" s="86">
        <v>-3088.6365161919603</v>
      </c>
      <c r="AW34" s="86">
        <v>-74021</v>
      </c>
      <c r="AX34" s="129">
        <v>-269578.23944199999</v>
      </c>
    </row>
    <row r="35" spans="1:50">
      <c r="A35" s="26">
        <v>351</v>
      </c>
      <c r="B35" s="27">
        <v>3101</v>
      </c>
      <c r="C35" s="28">
        <v>351</v>
      </c>
      <c r="D35" s="29" t="s">
        <v>217</v>
      </c>
      <c r="E35" s="7">
        <v>126657.33333333333</v>
      </c>
      <c r="F35" s="7">
        <v>374943848.33333331</v>
      </c>
      <c r="G35" s="2">
        <v>1.54</v>
      </c>
      <c r="H35" s="7">
        <v>243470031.38528141</v>
      </c>
      <c r="I35" s="7">
        <v>36651171.333333336</v>
      </c>
      <c r="J35" s="30">
        <v>15813000</v>
      </c>
      <c r="K35" s="4">
        <v>1.65</v>
      </c>
      <c r="L35" s="7">
        <v>384783051.78571433</v>
      </c>
      <c r="M35" s="7">
        <v>30221180.983333338</v>
      </c>
      <c r="N35" s="7">
        <v>415004232.76904768</v>
      </c>
      <c r="O35" s="31">
        <v>3276.5906390658865</v>
      </c>
      <c r="P35" s="31">
        <v>2391.9120957014184</v>
      </c>
      <c r="Q35" s="31">
        <v>136.98624815495319</v>
      </c>
      <c r="R35" s="32">
        <v>-41458879.309111647</v>
      </c>
      <c r="S35" s="33">
        <f t="shared" si="0"/>
        <v>-327.33106104485319</v>
      </c>
      <c r="T35" s="34">
        <f t="shared" si="1"/>
        <v>123.30133633762044</v>
      </c>
      <c r="U35" s="32">
        <v>0</v>
      </c>
      <c r="V35" s="33">
        <f t="shared" si="2"/>
        <v>0</v>
      </c>
      <c r="W35" s="35">
        <f t="shared" si="3"/>
        <v>123.30133633762044</v>
      </c>
      <c r="X35" s="36">
        <v>0</v>
      </c>
      <c r="Y35" s="37">
        <f t="shared" si="4"/>
        <v>0</v>
      </c>
      <c r="Z35" s="38">
        <f t="shared" si="5"/>
        <v>0</v>
      </c>
      <c r="AA35" s="39">
        <f t="shared" si="6"/>
        <v>0</v>
      </c>
      <c r="AB35" s="40">
        <f t="shared" si="7"/>
        <v>123.30133633762044</v>
      </c>
      <c r="AC35" s="32">
        <f t="shared" si="8"/>
        <v>-41458879.309111647</v>
      </c>
      <c r="AD35" s="33">
        <f t="shared" si="9"/>
        <v>-327.33106104485319</v>
      </c>
      <c r="AE35" s="35">
        <f t="shared" si="10"/>
        <v>123.30133633762044</v>
      </c>
      <c r="AF35" s="41"/>
      <c r="AG35" s="119">
        <v>63254000</v>
      </c>
      <c r="AH35" s="41"/>
      <c r="AI35" s="32">
        <v>0</v>
      </c>
      <c r="AJ35" s="33">
        <f t="shared" si="11"/>
        <v>136.98624815495319</v>
      </c>
      <c r="AK35" s="33">
        <v>0</v>
      </c>
      <c r="AL35" s="42">
        <f t="shared" si="12"/>
        <v>0</v>
      </c>
      <c r="AM35" s="43">
        <f t="shared" si="13"/>
        <v>0</v>
      </c>
      <c r="AO35" s="44">
        <v>2328639.9360661898</v>
      </c>
      <c r="AQ35" s="44">
        <v>24347003.138528138</v>
      </c>
      <c r="AS35" s="220"/>
      <c r="AT35" s="86">
        <v>-65720645.350000001</v>
      </c>
      <c r="AU35" s="86">
        <v>-28003804.531535421</v>
      </c>
      <c r="AV35" s="86">
        <v>-255087.03587024289</v>
      </c>
      <c r="AW35" s="86">
        <v>-27772604</v>
      </c>
      <c r="AX35" s="129">
        <v>-22264165.327952001</v>
      </c>
    </row>
    <row r="36" spans="1:50">
      <c r="A36" s="26">
        <v>352</v>
      </c>
      <c r="B36" s="27">
        <v>2112</v>
      </c>
      <c r="C36" s="28">
        <v>351</v>
      </c>
      <c r="D36" s="29" t="s">
        <v>122</v>
      </c>
      <c r="E36" s="7">
        <v>6061</v>
      </c>
      <c r="F36" s="7">
        <v>15190425.666666666</v>
      </c>
      <c r="G36" s="2">
        <v>1.4666666666666668</v>
      </c>
      <c r="H36" s="7">
        <v>10361095.920634922</v>
      </c>
      <c r="I36" s="7">
        <v>991808.66666666663</v>
      </c>
      <c r="J36" s="30">
        <v>0</v>
      </c>
      <c r="K36" s="4">
        <v>1.65</v>
      </c>
      <c r="L36" s="7">
        <v>17095808.269047622</v>
      </c>
      <c r="M36" s="7">
        <v>1416362.9395833332</v>
      </c>
      <c r="N36" s="7">
        <v>18512171.208630957</v>
      </c>
      <c r="O36" s="31">
        <v>3054.3097192923537</v>
      </c>
      <c r="P36" s="31">
        <v>2391.9120957014184</v>
      </c>
      <c r="Q36" s="31">
        <v>127.69322605046194</v>
      </c>
      <c r="R36" s="32">
        <v>-1485473.0387363241</v>
      </c>
      <c r="S36" s="33">
        <f t="shared" si="0"/>
        <v>-245.08712072864611</v>
      </c>
      <c r="T36" s="34">
        <f t="shared" si="1"/>
        <v>117.44673241179095</v>
      </c>
      <c r="U36" s="32">
        <v>0</v>
      </c>
      <c r="V36" s="33">
        <f t="shared" si="2"/>
        <v>0</v>
      </c>
      <c r="W36" s="35">
        <f t="shared" si="3"/>
        <v>117.44673241179095</v>
      </c>
      <c r="X36" s="36">
        <v>0</v>
      </c>
      <c r="Y36" s="37">
        <f t="shared" si="4"/>
        <v>0</v>
      </c>
      <c r="Z36" s="38">
        <f t="shared" si="5"/>
        <v>0</v>
      </c>
      <c r="AA36" s="39">
        <f t="shared" si="6"/>
        <v>0</v>
      </c>
      <c r="AB36" s="40">
        <f t="shared" si="7"/>
        <v>117.44673241179095</v>
      </c>
      <c r="AC36" s="32">
        <f t="shared" si="8"/>
        <v>-1485473.0387363241</v>
      </c>
      <c r="AD36" s="33">
        <f t="shared" si="9"/>
        <v>-245.08712072864611</v>
      </c>
      <c r="AE36" s="35">
        <f t="shared" si="10"/>
        <v>117.44673241179095</v>
      </c>
      <c r="AF36" s="41"/>
      <c r="AG36" s="119">
        <v>0</v>
      </c>
      <c r="AH36" s="41"/>
      <c r="AI36" s="32">
        <v>0</v>
      </c>
      <c r="AJ36" s="33">
        <f t="shared" si="11"/>
        <v>127.69322605046194</v>
      </c>
      <c r="AK36" s="33">
        <v>0</v>
      </c>
      <c r="AL36" s="42">
        <f t="shared" si="12"/>
        <v>0</v>
      </c>
      <c r="AM36" s="43">
        <f t="shared" si="13"/>
        <v>0</v>
      </c>
      <c r="AO36" s="44">
        <v>41885.355599111725</v>
      </c>
      <c r="AQ36" s="44">
        <v>1036109.5920634922</v>
      </c>
      <c r="AS36" s="220"/>
      <c r="AT36" s="86">
        <v>-3114098.45</v>
      </c>
      <c r="AU36" s="86">
        <v>-1326928.6004298159</v>
      </c>
      <c r="AV36" s="86">
        <v>-12087.010645782888</v>
      </c>
      <c r="AW36" s="86">
        <v>-722490</v>
      </c>
      <c r="AX36" s="129">
        <v>-1054962.289324</v>
      </c>
    </row>
    <row r="37" spans="1:50">
      <c r="A37" s="26">
        <v>353</v>
      </c>
      <c r="B37" s="27">
        <v>2103</v>
      </c>
      <c r="C37" s="28">
        <v>351</v>
      </c>
      <c r="D37" s="29" t="s">
        <v>113</v>
      </c>
      <c r="E37" s="7">
        <v>4216</v>
      </c>
      <c r="F37" s="7">
        <v>10570621</v>
      </c>
      <c r="G37" s="2">
        <v>1.4400000000000002</v>
      </c>
      <c r="H37" s="7">
        <v>7340709.0277777771</v>
      </c>
      <c r="I37" s="7">
        <v>782399</v>
      </c>
      <c r="J37" s="30">
        <v>0</v>
      </c>
      <c r="K37" s="4">
        <v>1.65</v>
      </c>
      <c r="L37" s="7">
        <v>12112169.895833334</v>
      </c>
      <c r="M37" s="7">
        <v>949608.17499999993</v>
      </c>
      <c r="N37" s="7">
        <v>13061778.070833335</v>
      </c>
      <c r="O37" s="31">
        <v>3098.1447037080966</v>
      </c>
      <c r="P37" s="31">
        <v>2391.9120957014184</v>
      </c>
      <c r="Q37" s="31">
        <v>129.52585963655903</v>
      </c>
      <c r="R37" s="32">
        <v>-1101666.3698817778</v>
      </c>
      <c r="S37" s="33">
        <f t="shared" si="0"/>
        <v>-261.306064962471</v>
      </c>
      <c r="T37" s="34">
        <f t="shared" si="1"/>
        <v>118.60129157103209</v>
      </c>
      <c r="U37" s="32">
        <v>0</v>
      </c>
      <c r="V37" s="33">
        <f t="shared" si="2"/>
        <v>0</v>
      </c>
      <c r="W37" s="35">
        <f t="shared" si="3"/>
        <v>118.60129157103209</v>
      </c>
      <c r="X37" s="36">
        <v>0</v>
      </c>
      <c r="Y37" s="37">
        <f t="shared" si="4"/>
        <v>0</v>
      </c>
      <c r="Z37" s="38">
        <f t="shared" si="5"/>
        <v>0</v>
      </c>
      <c r="AA37" s="39">
        <f t="shared" si="6"/>
        <v>0</v>
      </c>
      <c r="AB37" s="40">
        <f t="shared" si="7"/>
        <v>118.60129157103209</v>
      </c>
      <c r="AC37" s="32">
        <f t="shared" si="8"/>
        <v>-1101666.3698817778</v>
      </c>
      <c r="AD37" s="33">
        <f t="shared" si="9"/>
        <v>-261.306064962471</v>
      </c>
      <c r="AE37" s="35">
        <f t="shared" si="10"/>
        <v>118.60129157103209</v>
      </c>
      <c r="AF37" s="41"/>
      <c r="AG37" s="119">
        <v>0</v>
      </c>
      <c r="AH37" s="41"/>
      <c r="AI37" s="32">
        <v>0</v>
      </c>
      <c r="AJ37" s="33">
        <f t="shared" si="11"/>
        <v>129.52585963655903</v>
      </c>
      <c r="AK37" s="33">
        <v>0</v>
      </c>
      <c r="AL37" s="42">
        <f t="shared" si="12"/>
        <v>0</v>
      </c>
      <c r="AM37" s="43">
        <f t="shared" si="13"/>
        <v>0</v>
      </c>
      <c r="AO37" s="44">
        <v>33219.874957516142</v>
      </c>
      <c r="AQ37" s="44">
        <v>734070.90277777764</v>
      </c>
      <c r="AS37" s="220"/>
      <c r="AT37" s="86">
        <v>-2204147.9500000002</v>
      </c>
      <c r="AU37" s="86">
        <v>-939195.41672311875</v>
      </c>
      <c r="AV37" s="86">
        <v>-8555.1438085860045</v>
      </c>
      <c r="AW37" s="86">
        <v>-531163</v>
      </c>
      <c r="AX37" s="129">
        <v>-746698.61409799999</v>
      </c>
    </row>
    <row r="38" spans="1:50">
      <c r="A38" s="26">
        <v>354</v>
      </c>
      <c r="B38" s="27">
        <v>2104</v>
      </c>
      <c r="C38" s="28">
        <v>351</v>
      </c>
      <c r="D38" s="29" t="s">
        <v>114</v>
      </c>
      <c r="E38" s="7">
        <v>2808.6666666666665</v>
      </c>
      <c r="F38" s="7">
        <v>6374870.666666667</v>
      </c>
      <c r="G38" s="2">
        <v>1.3099999999999998</v>
      </c>
      <c r="H38" s="7">
        <v>4862739.4197031036</v>
      </c>
      <c r="I38" s="7">
        <v>532196</v>
      </c>
      <c r="J38" s="30">
        <v>0</v>
      </c>
      <c r="K38" s="4">
        <v>1.65</v>
      </c>
      <c r="L38" s="7">
        <v>8023520.0425101221</v>
      </c>
      <c r="M38" s="7">
        <v>650795.73208333331</v>
      </c>
      <c r="N38" s="7">
        <v>8674315.7745934557</v>
      </c>
      <c r="O38" s="31">
        <v>3088.4105534987384</v>
      </c>
      <c r="P38" s="31">
        <v>2391.9120957014184</v>
      </c>
      <c r="Q38" s="31">
        <v>129.11889860204394</v>
      </c>
      <c r="R38" s="32">
        <v>-723805.84066602704</v>
      </c>
      <c r="S38" s="33">
        <f t="shared" si="0"/>
        <v>-257.70442938500844</v>
      </c>
      <c r="T38" s="34">
        <f t="shared" si="1"/>
        <v>118.34490611928759</v>
      </c>
      <c r="U38" s="32">
        <v>0</v>
      </c>
      <c r="V38" s="33">
        <f t="shared" si="2"/>
        <v>0</v>
      </c>
      <c r="W38" s="35">
        <f t="shared" si="3"/>
        <v>118.34490611928759</v>
      </c>
      <c r="X38" s="36">
        <v>0</v>
      </c>
      <c r="Y38" s="37">
        <f t="shared" si="4"/>
        <v>0</v>
      </c>
      <c r="Z38" s="38">
        <f t="shared" si="5"/>
        <v>0</v>
      </c>
      <c r="AA38" s="39">
        <f t="shared" si="6"/>
        <v>0</v>
      </c>
      <c r="AB38" s="40">
        <f t="shared" si="7"/>
        <v>118.34490611928759</v>
      </c>
      <c r="AC38" s="32">
        <f t="shared" si="8"/>
        <v>-723805.84066602704</v>
      </c>
      <c r="AD38" s="33">
        <f t="shared" si="9"/>
        <v>-257.70442938500844</v>
      </c>
      <c r="AE38" s="35">
        <f t="shared" si="10"/>
        <v>118.34490611928759</v>
      </c>
      <c r="AF38" s="41"/>
      <c r="AG38" s="119">
        <v>0</v>
      </c>
      <c r="AH38" s="41"/>
      <c r="AI38" s="32">
        <v>0</v>
      </c>
      <c r="AJ38" s="33">
        <f t="shared" si="11"/>
        <v>129.11889860204394</v>
      </c>
      <c r="AK38" s="33">
        <v>0</v>
      </c>
      <c r="AL38" s="42">
        <f t="shared" si="12"/>
        <v>0</v>
      </c>
      <c r="AM38" s="43">
        <f t="shared" si="13"/>
        <v>0</v>
      </c>
      <c r="AO38" s="44">
        <v>20187.141755177276</v>
      </c>
      <c r="AQ38" s="44">
        <v>486273.94197031035</v>
      </c>
      <c r="AS38" s="220"/>
      <c r="AT38" s="86">
        <v>-1438225.85</v>
      </c>
      <c r="AU38" s="86">
        <v>-612833.22874161962</v>
      </c>
      <c r="AV38" s="86">
        <v>-5582.3062050890239</v>
      </c>
      <c r="AW38" s="86">
        <v>-436067</v>
      </c>
      <c r="AX38" s="129">
        <v>-487227.38040099997</v>
      </c>
    </row>
    <row r="39" spans="1:50">
      <c r="A39" s="26">
        <v>355</v>
      </c>
      <c r="B39" s="27">
        <v>2105</v>
      </c>
      <c r="C39" s="28">
        <v>351</v>
      </c>
      <c r="D39" s="29" t="s">
        <v>115</v>
      </c>
      <c r="E39" s="7">
        <v>38663.333333333336</v>
      </c>
      <c r="F39" s="7">
        <v>92775042.333333328</v>
      </c>
      <c r="G39" s="2">
        <v>1.49</v>
      </c>
      <c r="H39" s="7">
        <v>62265129.082774043</v>
      </c>
      <c r="I39" s="7">
        <v>7810613</v>
      </c>
      <c r="J39" s="30">
        <v>0</v>
      </c>
      <c r="K39" s="4">
        <v>1.65</v>
      </c>
      <c r="L39" s="7">
        <v>102737462.9865772</v>
      </c>
      <c r="M39" s="7">
        <v>7971774.3845833344</v>
      </c>
      <c r="N39" s="7">
        <v>110709237.37116054</v>
      </c>
      <c r="O39" s="31">
        <v>2863.4167782867626</v>
      </c>
      <c r="P39" s="31">
        <v>2391.9120957014184</v>
      </c>
      <c r="Q39" s="31">
        <v>119.71245864062898</v>
      </c>
      <c r="R39" s="32">
        <v>-6745078.8030791329</v>
      </c>
      <c r="S39" s="33">
        <f t="shared" si="0"/>
        <v>-174.45673255657726</v>
      </c>
      <c r="T39" s="34">
        <f t="shared" si="1"/>
        <v>112.41884894359617</v>
      </c>
      <c r="U39" s="32">
        <v>0</v>
      </c>
      <c r="V39" s="33">
        <f t="shared" si="2"/>
        <v>0</v>
      </c>
      <c r="W39" s="35">
        <f t="shared" si="3"/>
        <v>112.41884894359617</v>
      </c>
      <c r="X39" s="36">
        <v>0</v>
      </c>
      <c r="Y39" s="37">
        <f t="shared" si="4"/>
        <v>0</v>
      </c>
      <c r="Z39" s="38">
        <f t="shared" si="5"/>
        <v>0</v>
      </c>
      <c r="AA39" s="39">
        <f t="shared" si="6"/>
        <v>0</v>
      </c>
      <c r="AB39" s="40">
        <f t="shared" si="7"/>
        <v>112.41884894359617</v>
      </c>
      <c r="AC39" s="32">
        <f t="shared" si="8"/>
        <v>-6745078.8030791329</v>
      </c>
      <c r="AD39" s="33">
        <f t="shared" si="9"/>
        <v>-174.45673255657726</v>
      </c>
      <c r="AE39" s="35">
        <f t="shared" si="10"/>
        <v>112.41884894359617</v>
      </c>
      <c r="AF39" s="41"/>
      <c r="AG39" s="119">
        <v>0</v>
      </c>
      <c r="AH39" s="41"/>
      <c r="AI39" s="32">
        <v>0</v>
      </c>
      <c r="AJ39" s="33">
        <f t="shared" si="11"/>
        <v>119.71245864062898</v>
      </c>
      <c r="AK39" s="33">
        <v>0</v>
      </c>
      <c r="AL39" s="42">
        <f t="shared" si="12"/>
        <v>0</v>
      </c>
      <c r="AM39" s="43">
        <f t="shared" si="13"/>
        <v>0</v>
      </c>
      <c r="AO39" s="44">
        <v>523524.31329444237</v>
      </c>
      <c r="AQ39" s="44">
        <v>6226512.9082774045</v>
      </c>
      <c r="AS39" s="220"/>
      <c r="AT39" s="86">
        <v>-20035885.050000001</v>
      </c>
      <c r="AU39" s="86">
        <v>-8537363.0517578069</v>
      </c>
      <c r="AV39" s="86">
        <v>-77766.956006588909</v>
      </c>
      <c r="AW39" s="86">
        <v>-5614699</v>
      </c>
      <c r="AX39" s="129">
        <v>-6787551.3927060002</v>
      </c>
    </row>
    <row r="40" spans="1:50">
      <c r="A40" s="26">
        <v>356</v>
      </c>
      <c r="B40" s="27">
        <v>2106</v>
      </c>
      <c r="C40" s="28">
        <v>351</v>
      </c>
      <c r="D40" s="29" t="s">
        <v>116</v>
      </c>
      <c r="E40" s="7">
        <v>12366.333333333334</v>
      </c>
      <c r="F40" s="7">
        <v>36149499.333333336</v>
      </c>
      <c r="G40" s="2">
        <v>1.0166666666666666</v>
      </c>
      <c r="H40" s="7">
        <v>35554162.22662764</v>
      </c>
      <c r="I40" s="7">
        <v>1620435</v>
      </c>
      <c r="J40" s="30">
        <v>0</v>
      </c>
      <c r="K40" s="4">
        <v>1.65</v>
      </c>
      <c r="L40" s="7">
        <v>58664367.673935615</v>
      </c>
      <c r="M40" s="7">
        <v>3969254.7004166669</v>
      </c>
      <c r="N40" s="7">
        <v>62633622.374352284</v>
      </c>
      <c r="O40" s="31">
        <v>5064.849918409036</v>
      </c>
      <c r="P40" s="31">
        <v>2391.9120957014184</v>
      </c>
      <c r="Q40" s="31">
        <v>211.74899894988781</v>
      </c>
      <c r="R40" s="32">
        <v>-12230142.835104354</v>
      </c>
      <c r="S40" s="33">
        <f t="shared" si="0"/>
        <v>-988.98699440181838</v>
      </c>
      <c r="T40" s="34">
        <f t="shared" si="1"/>
        <v>170.40186933842921</v>
      </c>
      <c r="U40" s="32">
        <v>0</v>
      </c>
      <c r="V40" s="33">
        <f t="shared" si="2"/>
        <v>0</v>
      </c>
      <c r="W40" s="35">
        <f t="shared" si="3"/>
        <v>170.40186933842921</v>
      </c>
      <c r="X40" s="36">
        <v>0</v>
      </c>
      <c r="Y40" s="37">
        <f t="shared" si="4"/>
        <v>0</v>
      </c>
      <c r="Z40" s="38">
        <f t="shared" si="5"/>
        <v>0</v>
      </c>
      <c r="AA40" s="39">
        <f t="shared" si="6"/>
        <v>0</v>
      </c>
      <c r="AB40" s="40">
        <f t="shared" si="7"/>
        <v>170.40186933842921</v>
      </c>
      <c r="AC40" s="32">
        <f t="shared" si="8"/>
        <v>-12230142.835104354</v>
      </c>
      <c r="AD40" s="33">
        <f t="shared" si="9"/>
        <v>-988.98699440181838</v>
      </c>
      <c r="AE40" s="35">
        <f t="shared" si="10"/>
        <v>170.40186933842921</v>
      </c>
      <c r="AF40" s="41"/>
      <c r="AG40" s="119">
        <v>0</v>
      </c>
      <c r="AH40" s="41"/>
      <c r="AI40" s="32">
        <v>0</v>
      </c>
      <c r="AJ40" s="33">
        <f t="shared" si="11"/>
        <v>211.74899894988781</v>
      </c>
      <c r="AK40" s="33">
        <v>0</v>
      </c>
      <c r="AL40" s="42">
        <f t="shared" si="12"/>
        <v>0</v>
      </c>
      <c r="AM40" s="43">
        <f t="shared" si="13"/>
        <v>0</v>
      </c>
      <c r="AO40" s="44">
        <v>123742.47568887286</v>
      </c>
      <c r="AQ40" s="44">
        <v>3555416.2226627641</v>
      </c>
      <c r="AS40" s="220"/>
      <c r="AT40" s="86">
        <v>-6363480.6500000004</v>
      </c>
      <c r="AU40" s="86">
        <v>-2711502.1004157998</v>
      </c>
      <c r="AV40" s="86">
        <v>-24699.109464648183</v>
      </c>
      <c r="AW40" s="86">
        <v>-1402242</v>
      </c>
      <c r="AX40" s="129">
        <v>-2155754.6219390002</v>
      </c>
    </row>
    <row r="41" spans="1:50">
      <c r="A41" s="26">
        <v>357</v>
      </c>
      <c r="B41" s="27">
        <v>2107</v>
      </c>
      <c r="C41" s="28"/>
      <c r="D41" s="29" t="s">
        <v>117</v>
      </c>
      <c r="E41" s="7">
        <v>866.66666666666663</v>
      </c>
      <c r="F41" s="7">
        <v>1293056.3333333333</v>
      </c>
      <c r="G41" s="2">
        <v>1.83</v>
      </c>
      <c r="H41" s="7">
        <v>706588.16029143892</v>
      </c>
      <c r="I41" s="7">
        <v>128540.33333333333</v>
      </c>
      <c r="J41" s="30">
        <v>0</v>
      </c>
      <c r="K41" s="4">
        <v>1.65</v>
      </c>
      <c r="L41" s="7">
        <v>1165870.4644808741</v>
      </c>
      <c r="M41" s="7">
        <v>112590.55</v>
      </c>
      <c r="N41" s="7">
        <v>1278461.0144808742</v>
      </c>
      <c r="O41" s="31">
        <v>1475.1473244010087</v>
      </c>
      <c r="P41" s="31">
        <v>2391.9120957014184</v>
      </c>
      <c r="Q41" s="31">
        <v>61.672305058870812</v>
      </c>
      <c r="R41" s="32">
        <v>293975.90333033138</v>
      </c>
      <c r="S41" s="33">
        <f t="shared" si="0"/>
        <v>339.20296538115161</v>
      </c>
      <c r="T41" s="34">
        <f t="shared" si="1"/>
        <v>75.853552187088567</v>
      </c>
      <c r="U41" s="32">
        <v>210335</v>
      </c>
      <c r="V41" s="33">
        <f t="shared" si="2"/>
        <v>242.69423076923078</v>
      </c>
      <c r="W41" s="35">
        <f t="shared" si="3"/>
        <v>86.000004943667037</v>
      </c>
      <c r="X41" s="36">
        <v>0</v>
      </c>
      <c r="Y41" s="37">
        <f t="shared" si="4"/>
        <v>0</v>
      </c>
      <c r="Z41" s="38">
        <f t="shared" si="5"/>
        <v>210335</v>
      </c>
      <c r="AA41" s="39">
        <f t="shared" si="6"/>
        <v>242.69423076923078</v>
      </c>
      <c r="AB41" s="40">
        <f t="shared" si="7"/>
        <v>86.000004943667037</v>
      </c>
      <c r="AC41" s="32">
        <f t="shared" si="8"/>
        <v>504310.90333033138</v>
      </c>
      <c r="AD41" s="33">
        <f t="shared" si="9"/>
        <v>581.89719615038234</v>
      </c>
      <c r="AE41" s="35">
        <f t="shared" si="10"/>
        <v>86.000004943667037</v>
      </c>
      <c r="AF41" s="41"/>
      <c r="AG41" s="119">
        <v>0</v>
      </c>
      <c r="AH41" s="41"/>
      <c r="AI41" s="32">
        <v>103953.44879821414</v>
      </c>
      <c r="AJ41" s="33">
        <f t="shared" si="11"/>
        <v>61.672305058870812</v>
      </c>
      <c r="AK41" s="33">
        <v>0</v>
      </c>
      <c r="AL41" s="42">
        <f t="shared" si="12"/>
        <v>0</v>
      </c>
      <c r="AM41" s="43">
        <f t="shared" si="13"/>
        <v>103953.44879821414</v>
      </c>
      <c r="AO41" s="44">
        <v>5284.8281808276342</v>
      </c>
      <c r="AQ41" s="44">
        <v>70658.816029143883</v>
      </c>
      <c r="AS41" s="220"/>
      <c r="AT41" s="86">
        <v>-448031</v>
      </c>
      <c r="AU41" s="86">
        <v>-190907.63313088365</v>
      </c>
      <c r="AV41" s="86">
        <v>-1738.9802234021961</v>
      </c>
      <c r="AW41" s="86">
        <v>-48293</v>
      </c>
      <c r="AX41" s="129">
        <v>-151779.344896</v>
      </c>
    </row>
    <row r="42" spans="1:50">
      <c r="A42" s="26">
        <v>358</v>
      </c>
      <c r="B42" s="27">
        <v>2108</v>
      </c>
      <c r="C42" s="28">
        <v>351</v>
      </c>
      <c r="D42" s="29" t="s">
        <v>118</v>
      </c>
      <c r="E42" s="7">
        <v>2901.6666666666665</v>
      </c>
      <c r="F42" s="7">
        <v>6214971.333333333</v>
      </c>
      <c r="G42" s="2">
        <v>1.45</v>
      </c>
      <c r="H42" s="7">
        <v>4286187.1264367811</v>
      </c>
      <c r="I42" s="7">
        <v>653171.33333333337</v>
      </c>
      <c r="J42" s="30">
        <v>0</v>
      </c>
      <c r="K42" s="4">
        <v>1.65</v>
      </c>
      <c r="L42" s="7">
        <v>7072208.7586206896</v>
      </c>
      <c r="M42" s="7">
        <v>673602.86458333337</v>
      </c>
      <c r="N42" s="7">
        <v>7745811.6232040226</v>
      </c>
      <c r="O42" s="31">
        <v>2669.4353669858783</v>
      </c>
      <c r="P42" s="31">
        <v>2391.9120957014184</v>
      </c>
      <c r="Q42" s="31">
        <v>111.60256983453554</v>
      </c>
      <c r="R42" s="32">
        <v>-297953.60943885072</v>
      </c>
      <c r="S42" s="33">
        <f t="shared" si="0"/>
        <v>-102.68361037525011</v>
      </c>
      <c r="T42" s="34">
        <f t="shared" si="1"/>
        <v>107.3096189957573</v>
      </c>
      <c r="U42" s="32">
        <v>0</v>
      </c>
      <c r="V42" s="33">
        <f t="shared" si="2"/>
        <v>0</v>
      </c>
      <c r="W42" s="35">
        <f t="shared" si="3"/>
        <v>107.3096189957573</v>
      </c>
      <c r="X42" s="36">
        <v>0</v>
      </c>
      <c r="Y42" s="37">
        <f t="shared" si="4"/>
        <v>0</v>
      </c>
      <c r="Z42" s="38">
        <f t="shared" si="5"/>
        <v>0</v>
      </c>
      <c r="AA42" s="39">
        <f t="shared" si="6"/>
        <v>0</v>
      </c>
      <c r="AB42" s="40">
        <f t="shared" si="7"/>
        <v>107.3096189957573</v>
      </c>
      <c r="AC42" s="32">
        <f t="shared" si="8"/>
        <v>-297953.60943885072</v>
      </c>
      <c r="AD42" s="33">
        <f t="shared" si="9"/>
        <v>-102.68361037525011</v>
      </c>
      <c r="AE42" s="35">
        <f t="shared" si="10"/>
        <v>107.3096189957573</v>
      </c>
      <c r="AF42" s="41"/>
      <c r="AG42" s="119">
        <v>0</v>
      </c>
      <c r="AH42" s="41"/>
      <c r="AI42" s="32">
        <v>0</v>
      </c>
      <c r="AJ42" s="33">
        <f t="shared" si="11"/>
        <v>111.60256983453554</v>
      </c>
      <c r="AK42" s="33">
        <v>0</v>
      </c>
      <c r="AL42" s="42">
        <f t="shared" si="12"/>
        <v>0</v>
      </c>
      <c r="AM42" s="43">
        <f t="shared" si="13"/>
        <v>0</v>
      </c>
      <c r="AO42" s="44">
        <v>25750.225351142202</v>
      </c>
      <c r="AQ42" s="44">
        <v>428618.71264367813</v>
      </c>
      <c r="AS42" s="220"/>
      <c r="AT42" s="86">
        <v>-1482977.5</v>
      </c>
      <c r="AU42" s="86">
        <v>-631902.07384194899</v>
      </c>
      <c r="AV42" s="86">
        <v>-5756.0045741314934</v>
      </c>
      <c r="AW42" s="86">
        <v>-321517</v>
      </c>
      <c r="AX42" s="129">
        <v>-502387.88901899999</v>
      </c>
    </row>
    <row r="43" spans="1:50">
      <c r="A43" s="26">
        <v>359</v>
      </c>
      <c r="B43" s="27">
        <v>2109</v>
      </c>
      <c r="C43" s="28">
        <v>351</v>
      </c>
      <c r="D43" s="29" t="s">
        <v>119</v>
      </c>
      <c r="E43" s="7">
        <v>4673.333333333333</v>
      </c>
      <c r="F43" s="7">
        <v>10971389.333333334</v>
      </c>
      <c r="G43" s="2">
        <v>1.7</v>
      </c>
      <c r="H43" s="7">
        <v>6453758.4313725494</v>
      </c>
      <c r="I43" s="7">
        <v>1087968.3333333333</v>
      </c>
      <c r="J43" s="30">
        <v>0</v>
      </c>
      <c r="K43" s="4">
        <v>1.65</v>
      </c>
      <c r="L43" s="7">
        <v>10648701.411764706</v>
      </c>
      <c r="M43" s="7">
        <v>1028536.125</v>
      </c>
      <c r="N43" s="7">
        <v>11677237.536764706</v>
      </c>
      <c r="O43" s="31">
        <v>2498.695621276328</v>
      </c>
      <c r="P43" s="31">
        <v>2391.9120957014184</v>
      </c>
      <c r="Q43" s="31">
        <v>104.46435827498902</v>
      </c>
      <c r="R43" s="32">
        <v>-184642.95352242875</v>
      </c>
      <c r="S43" s="33">
        <f t="shared" si="0"/>
        <v>-39.50990446271657</v>
      </c>
      <c r="T43" s="34">
        <f t="shared" si="1"/>
        <v>102.81254571324301</v>
      </c>
      <c r="U43" s="32">
        <v>0</v>
      </c>
      <c r="V43" s="33">
        <f t="shared" si="2"/>
        <v>0</v>
      </c>
      <c r="W43" s="35">
        <f t="shared" si="3"/>
        <v>102.81254571324301</v>
      </c>
      <c r="X43" s="36">
        <v>0</v>
      </c>
      <c r="Y43" s="37">
        <f t="shared" si="4"/>
        <v>0</v>
      </c>
      <c r="Z43" s="38">
        <f t="shared" si="5"/>
        <v>0</v>
      </c>
      <c r="AA43" s="39">
        <f t="shared" si="6"/>
        <v>0</v>
      </c>
      <c r="AB43" s="40">
        <f t="shared" si="7"/>
        <v>102.81254571324301</v>
      </c>
      <c r="AC43" s="32">
        <f t="shared" si="8"/>
        <v>-184642.95352242875</v>
      </c>
      <c r="AD43" s="33">
        <f t="shared" si="9"/>
        <v>-39.50990446271657</v>
      </c>
      <c r="AE43" s="35">
        <f t="shared" si="10"/>
        <v>102.81254571324301</v>
      </c>
      <c r="AF43" s="41"/>
      <c r="AG43" s="119">
        <v>0</v>
      </c>
      <c r="AH43" s="41"/>
      <c r="AI43" s="32">
        <v>0</v>
      </c>
      <c r="AJ43" s="33">
        <f t="shared" si="11"/>
        <v>104.46435827498902</v>
      </c>
      <c r="AK43" s="33">
        <v>0</v>
      </c>
      <c r="AL43" s="42">
        <f t="shared" si="12"/>
        <v>0</v>
      </c>
      <c r="AM43" s="43">
        <f t="shared" si="13"/>
        <v>0</v>
      </c>
      <c r="AO43" s="44">
        <v>28969.945162472599</v>
      </c>
      <c r="AQ43" s="44">
        <v>645375.84313725494</v>
      </c>
      <c r="AS43" s="220"/>
      <c r="AT43" s="86">
        <v>-2443337.9</v>
      </c>
      <c r="AU43" s="86">
        <v>-1041115.1060524654</v>
      </c>
      <c r="AV43" s="86">
        <v>-9483.5316431233423</v>
      </c>
      <c r="AW43" s="86">
        <v>-504482</v>
      </c>
      <c r="AX43" s="129">
        <v>-827728.91877900006</v>
      </c>
    </row>
    <row r="44" spans="1:50">
      <c r="A44" s="26">
        <v>360</v>
      </c>
      <c r="B44" s="27">
        <v>2110</v>
      </c>
      <c r="C44" s="28">
        <v>351</v>
      </c>
      <c r="D44" s="29" t="s">
        <v>120</v>
      </c>
      <c r="E44" s="7">
        <v>8891</v>
      </c>
      <c r="F44" s="7">
        <v>21310163</v>
      </c>
      <c r="G44" s="2">
        <v>1.54</v>
      </c>
      <c r="H44" s="7">
        <v>13837768.181818182</v>
      </c>
      <c r="I44" s="7">
        <v>1485792</v>
      </c>
      <c r="J44" s="30">
        <v>0</v>
      </c>
      <c r="K44" s="4">
        <v>1.65</v>
      </c>
      <c r="L44" s="7">
        <v>22832317.5</v>
      </c>
      <c r="M44" s="7">
        <v>1843454.6375000002</v>
      </c>
      <c r="N44" s="7">
        <v>24675772.137499999</v>
      </c>
      <c r="O44" s="31">
        <v>2775.3652162298954</v>
      </c>
      <c r="P44" s="31">
        <v>2391.9120957014184</v>
      </c>
      <c r="Q44" s="31">
        <v>116.03123798811809</v>
      </c>
      <c r="R44" s="32">
        <v>-1261434.2270089162</v>
      </c>
      <c r="S44" s="33">
        <f t="shared" si="0"/>
        <v>-141.87765459553663</v>
      </c>
      <c r="T44" s="34">
        <f t="shared" si="1"/>
        <v>110.09967993251429</v>
      </c>
      <c r="U44" s="32">
        <v>0</v>
      </c>
      <c r="V44" s="33">
        <f t="shared" si="2"/>
        <v>0</v>
      </c>
      <c r="W44" s="35">
        <f t="shared" si="3"/>
        <v>110.09967993251429</v>
      </c>
      <c r="X44" s="36">
        <v>0</v>
      </c>
      <c r="Y44" s="37">
        <f t="shared" si="4"/>
        <v>0</v>
      </c>
      <c r="Z44" s="38">
        <f t="shared" si="5"/>
        <v>0</v>
      </c>
      <c r="AA44" s="39">
        <f t="shared" si="6"/>
        <v>0</v>
      </c>
      <c r="AB44" s="40">
        <f t="shared" si="7"/>
        <v>110.09967993251429</v>
      </c>
      <c r="AC44" s="32">
        <f t="shared" si="8"/>
        <v>-1261434.2270089162</v>
      </c>
      <c r="AD44" s="33">
        <f t="shared" si="9"/>
        <v>-141.87765459553663</v>
      </c>
      <c r="AE44" s="35">
        <f t="shared" si="10"/>
        <v>110.09967993251429</v>
      </c>
      <c r="AF44" s="41"/>
      <c r="AG44" s="119">
        <v>0</v>
      </c>
      <c r="AH44" s="41"/>
      <c r="AI44" s="32">
        <v>0</v>
      </c>
      <c r="AJ44" s="33">
        <f t="shared" si="11"/>
        <v>116.03123798811809</v>
      </c>
      <c r="AK44" s="33">
        <v>0</v>
      </c>
      <c r="AL44" s="42">
        <f t="shared" si="12"/>
        <v>0</v>
      </c>
      <c r="AM44" s="43">
        <f t="shared" si="13"/>
        <v>0</v>
      </c>
      <c r="AO44" s="44">
        <v>76194.534407631523</v>
      </c>
      <c r="AQ44" s="44">
        <v>1383776.8181818181</v>
      </c>
      <c r="AS44" s="220"/>
      <c r="AT44" s="86">
        <v>-4577529.25</v>
      </c>
      <c r="AU44" s="86">
        <v>-1950501.7534233453</v>
      </c>
      <c r="AV44" s="86">
        <v>-17767.146966769393</v>
      </c>
      <c r="AW44" s="86">
        <v>-1075805</v>
      </c>
      <c r="AX44" s="129">
        <v>-1550728.346992</v>
      </c>
    </row>
    <row r="45" spans="1:50">
      <c r="A45" s="26">
        <v>361</v>
      </c>
      <c r="B45" s="27">
        <v>2111</v>
      </c>
      <c r="C45" s="28">
        <v>351</v>
      </c>
      <c r="D45" s="29" t="s">
        <v>121</v>
      </c>
      <c r="E45" s="7">
        <v>9796.3333333333339</v>
      </c>
      <c r="F45" s="7">
        <v>20707721.333333332</v>
      </c>
      <c r="G45" s="2">
        <v>1.3999999999999997</v>
      </c>
      <c r="H45" s="7">
        <v>14791229.523809524</v>
      </c>
      <c r="I45" s="7">
        <v>1679523</v>
      </c>
      <c r="J45" s="30">
        <v>0</v>
      </c>
      <c r="K45" s="4">
        <v>1.65</v>
      </c>
      <c r="L45" s="7">
        <v>24405528.714285716</v>
      </c>
      <c r="M45" s="7">
        <v>2076297.0616666668</v>
      </c>
      <c r="N45" s="7">
        <v>26481825.775952384</v>
      </c>
      <c r="O45" s="31">
        <v>2703.2385357738322</v>
      </c>
      <c r="P45" s="31">
        <v>2391.9120957014184</v>
      </c>
      <c r="Q45" s="31">
        <v>113.01579772232886</v>
      </c>
      <c r="R45" s="32">
        <v>-1128447.3054988733</v>
      </c>
      <c r="S45" s="33">
        <f t="shared" si="0"/>
        <v>-115.19078282679301</v>
      </c>
      <c r="T45" s="34">
        <f t="shared" si="1"/>
        <v>108.19995256506709</v>
      </c>
      <c r="U45" s="32">
        <v>0</v>
      </c>
      <c r="V45" s="33">
        <f t="shared" si="2"/>
        <v>0</v>
      </c>
      <c r="W45" s="35">
        <f t="shared" si="3"/>
        <v>108.19995256506709</v>
      </c>
      <c r="X45" s="36">
        <v>0</v>
      </c>
      <c r="Y45" s="37">
        <f t="shared" si="4"/>
        <v>0</v>
      </c>
      <c r="Z45" s="38">
        <f t="shared" si="5"/>
        <v>0</v>
      </c>
      <c r="AA45" s="39">
        <f t="shared" si="6"/>
        <v>0</v>
      </c>
      <c r="AB45" s="40">
        <f t="shared" si="7"/>
        <v>108.19995256506709</v>
      </c>
      <c r="AC45" s="32">
        <f t="shared" si="8"/>
        <v>-1128447.3054988733</v>
      </c>
      <c r="AD45" s="33">
        <f t="shared" si="9"/>
        <v>-115.19078282679301</v>
      </c>
      <c r="AE45" s="35">
        <f t="shared" si="10"/>
        <v>108.19995256506709</v>
      </c>
      <c r="AF45" s="41"/>
      <c r="AG45" s="119">
        <v>0</v>
      </c>
      <c r="AH45" s="41"/>
      <c r="AI45" s="32">
        <v>0</v>
      </c>
      <c r="AJ45" s="33">
        <f t="shared" si="11"/>
        <v>113.01579772232886</v>
      </c>
      <c r="AK45" s="33">
        <v>0</v>
      </c>
      <c r="AL45" s="42">
        <f t="shared" si="12"/>
        <v>0</v>
      </c>
      <c r="AM45" s="43">
        <f t="shared" si="13"/>
        <v>0</v>
      </c>
      <c r="AO45" s="44">
        <v>157013.22643448526</v>
      </c>
      <c r="AQ45" s="44">
        <v>1479122.9523809524</v>
      </c>
      <c r="AS45" s="220"/>
      <c r="AT45" s="86">
        <v>-5097060.05</v>
      </c>
      <c r="AU45" s="86">
        <v>-2171875.7022892376</v>
      </c>
      <c r="AV45" s="86">
        <v>-19783.64527404404</v>
      </c>
      <c r="AW45" s="86">
        <v>-1267540</v>
      </c>
      <c r="AX45" s="129">
        <v>-1726729.653932</v>
      </c>
    </row>
    <row r="46" spans="1:50">
      <c r="A46" s="26">
        <v>362</v>
      </c>
      <c r="B46" s="27">
        <v>2113</v>
      </c>
      <c r="C46" s="28">
        <v>351</v>
      </c>
      <c r="D46" s="29" t="s">
        <v>123</v>
      </c>
      <c r="E46" s="7">
        <v>10988.333333333334</v>
      </c>
      <c r="F46" s="7">
        <v>27204986.666666668</v>
      </c>
      <c r="G46" s="2">
        <v>1.0566666666666666</v>
      </c>
      <c r="H46" s="7">
        <v>25635418.233082708</v>
      </c>
      <c r="I46" s="7">
        <v>2243892.3333333335</v>
      </c>
      <c r="J46" s="30">
        <v>0</v>
      </c>
      <c r="K46" s="4">
        <v>1.65</v>
      </c>
      <c r="L46" s="7">
        <v>42298440.084586464</v>
      </c>
      <c r="M46" s="7">
        <v>2549877.1891666669</v>
      </c>
      <c r="N46" s="7">
        <v>44848317.273753129</v>
      </c>
      <c r="O46" s="31">
        <v>4081.4485612394774</v>
      </c>
      <c r="P46" s="31">
        <v>2391.9120957014184</v>
      </c>
      <c r="Q46" s="31">
        <v>170.63539118240919</v>
      </c>
      <c r="R46" s="32">
        <v>-6869120.2489969935</v>
      </c>
      <c r="S46" s="33">
        <f t="shared" si="0"/>
        <v>-625.12849224908177</v>
      </c>
      <c r="T46" s="34">
        <f t="shared" si="1"/>
        <v>144.50029644491769</v>
      </c>
      <c r="U46" s="32">
        <v>0</v>
      </c>
      <c r="V46" s="33">
        <f t="shared" si="2"/>
        <v>0</v>
      </c>
      <c r="W46" s="35">
        <f t="shared" si="3"/>
        <v>144.50029644491769</v>
      </c>
      <c r="X46" s="36">
        <v>0</v>
      </c>
      <c r="Y46" s="37">
        <f t="shared" si="4"/>
        <v>0</v>
      </c>
      <c r="Z46" s="38">
        <f t="shared" si="5"/>
        <v>0</v>
      </c>
      <c r="AA46" s="39">
        <f t="shared" si="6"/>
        <v>0</v>
      </c>
      <c r="AB46" s="40">
        <f t="shared" si="7"/>
        <v>144.50029644491769</v>
      </c>
      <c r="AC46" s="32">
        <f t="shared" si="8"/>
        <v>-6869120.2489969935</v>
      </c>
      <c r="AD46" s="33">
        <f t="shared" si="9"/>
        <v>-625.12849224908177</v>
      </c>
      <c r="AE46" s="35">
        <f t="shared" si="10"/>
        <v>144.50029644491769</v>
      </c>
      <c r="AF46" s="41"/>
      <c r="AG46" s="119">
        <v>0</v>
      </c>
      <c r="AH46" s="41"/>
      <c r="AI46" s="32">
        <v>0</v>
      </c>
      <c r="AJ46" s="33">
        <f t="shared" si="11"/>
        <v>170.63539118240919</v>
      </c>
      <c r="AK46" s="33">
        <v>0</v>
      </c>
      <c r="AL46" s="42">
        <f t="shared" si="12"/>
        <v>0</v>
      </c>
      <c r="AM46" s="43">
        <f t="shared" si="13"/>
        <v>0</v>
      </c>
      <c r="AO46" s="44">
        <v>166033.93763098784</v>
      </c>
      <c r="AQ46" s="44">
        <v>2563541.8233082709</v>
      </c>
      <c r="AS46" s="220"/>
      <c r="AT46" s="86">
        <v>-5678831.6500000004</v>
      </c>
      <c r="AU46" s="86">
        <v>-2419770.6885935194</v>
      </c>
      <c r="AV46" s="86">
        <v>-22041.724071596145</v>
      </c>
      <c r="AW46" s="86">
        <v>-1418566</v>
      </c>
      <c r="AX46" s="129">
        <v>-1923816.265962</v>
      </c>
    </row>
    <row r="47" spans="1:50">
      <c r="A47" s="26">
        <v>363</v>
      </c>
      <c r="B47" s="27">
        <v>2114</v>
      </c>
      <c r="C47" s="28">
        <v>351</v>
      </c>
      <c r="D47" s="29" t="s">
        <v>124</v>
      </c>
      <c r="E47" s="7">
        <v>15655.333333333334</v>
      </c>
      <c r="F47" s="7">
        <v>32945500.666666668</v>
      </c>
      <c r="G47" s="2">
        <v>1.6633333333333333</v>
      </c>
      <c r="H47" s="7">
        <v>19806316.009802163</v>
      </c>
      <c r="I47" s="7">
        <v>2996006</v>
      </c>
      <c r="J47" s="30">
        <v>0</v>
      </c>
      <c r="K47" s="4">
        <v>1.65</v>
      </c>
      <c r="L47" s="7">
        <v>32680421.416173566</v>
      </c>
      <c r="M47" s="7">
        <v>2789121.1029166668</v>
      </c>
      <c r="N47" s="7">
        <v>35469542.519090235</v>
      </c>
      <c r="O47" s="31">
        <v>2265.6523348224396</v>
      </c>
      <c r="P47" s="31">
        <v>2391.9120957014184</v>
      </c>
      <c r="Q47" s="31">
        <v>94.72138791781336</v>
      </c>
      <c r="R47" s="32">
        <v>731356.29796452762</v>
      </c>
      <c r="S47" s="33">
        <f t="shared" si="0"/>
        <v>46.716111525222132</v>
      </c>
      <c r="T47" s="34">
        <f t="shared" si="1"/>
        <v>96.67447438822235</v>
      </c>
      <c r="U47" s="32">
        <v>0</v>
      </c>
      <c r="V47" s="33">
        <f t="shared" si="2"/>
        <v>0</v>
      </c>
      <c r="W47" s="35">
        <f t="shared" si="3"/>
        <v>96.67447438822235</v>
      </c>
      <c r="X47" s="36">
        <v>0</v>
      </c>
      <c r="Y47" s="37">
        <f t="shared" si="4"/>
        <v>0</v>
      </c>
      <c r="Z47" s="38">
        <f t="shared" si="5"/>
        <v>0</v>
      </c>
      <c r="AA47" s="39">
        <f t="shared" si="6"/>
        <v>0</v>
      </c>
      <c r="AB47" s="40">
        <f t="shared" si="7"/>
        <v>96.67447438822235</v>
      </c>
      <c r="AC47" s="32">
        <f t="shared" si="8"/>
        <v>731356.29796452762</v>
      </c>
      <c r="AD47" s="33">
        <f t="shared" si="9"/>
        <v>46.716111525222132</v>
      </c>
      <c r="AE47" s="35">
        <f t="shared" si="10"/>
        <v>96.67447438822235</v>
      </c>
      <c r="AF47" s="41"/>
      <c r="AG47" s="119">
        <v>0</v>
      </c>
      <c r="AH47" s="41"/>
      <c r="AI47" s="32">
        <v>0</v>
      </c>
      <c r="AJ47" s="33">
        <f t="shared" si="11"/>
        <v>94.72138791781336</v>
      </c>
      <c r="AK47" s="33">
        <v>0</v>
      </c>
      <c r="AL47" s="42">
        <f t="shared" si="12"/>
        <v>0</v>
      </c>
      <c r="AM47" s="43">
        <f t="shared" si="13"/>
        <v>0</v>
      </c>
      <c r="AO47" s="44">
        <v>317121.64340606175</v>
      </c>
      <c r="AQ47" s="44">
        <v>1980631.6009802164</v>
      </c>
      <c r="AS47" s="220"/>
      <c r="AT47" s="86">
        <v>-8392222.6500000004</v>
      </c>
      <c r="AU47" s="86">
        <v>-3575956.4116307311</v>
      </c>
      <c r="AV47" s="86">
        <v>-32573.435527906804</v>
      </c>
      <c r="AW47" s="86">
        <v>-1997195</v>
      </c>
      <c r="AX47" s="129">
        <v>-2843031.0126049998</v>
      </c>
    </row>
    <row r="48" spans="1:50">
      <c r="A48" s="26">
        <v>371</v>
      </c>
      <c r="B48" s="27">
        <v>5201</v>
      </c>
      <c r="C48" s="28">
        <v>371</v>
      </c>
      <c r="D48" s="29" t="s">
        <v>316</v>
      </c>
      <c r="E48" s="7">
        <v>51322.333333333336</v>
      </c>
      <c r="F48" s="7">
        <v>102116762.66666667</v>
      </c>
      <c r="G48" s="2">
        <v>1.53</v>
      </c>
      <c r="H48" s="7">
        <v>66742982.135076255</v>
      </c>
      <c r="I48" s="7">
        <v>10493662.666666666</v>
      </c>
      <c r="J48" s="30">
        <v>4649000</v>
      </c>
      <c r="K48" s="4">
        <v>1.65</v>
      </c>
      <c r="L48" s="7">
        <v>105112293.07189542</v>
      </c>
      <c r="M48" s="7">
        <v>8589832.8791666683</v>
      </c>
      <c r="N48" s="7">
        <v>113702125.95106208</v>
      </c>
      <c r="O48" s="31">
        <v>2215.4512191130971</v>
      </c>
      <c r="P48" s="31">
        <v>2391.9120957014184</v>
      </c>
      <c r="Q48" s="31">
        <v>92.622601938196453</v>
      </c>
      <c r="R48" s="32">
        <v>3350862.0535664628</v>
      </c>
      <c r="S48" s="33">
        <f t="shared" si="0"/>
        <v>65.290524337678775</v>
      </c>
      <c r="T48" s="34">
        <f t="shared" si="1"/>
        <v>95.35223922106367</v>
      </c>
      <c r="U48" s="32">
        <v>0</v>
      </c>
      <c r="V48" s="33">
        <f t="shared" si="2"/>
        <v>0</v>
      </c>
      <c r="W48" s="35">
        <f t="shared" si="3"/>
        <v>95.35223922106367</v>
      </c>
      <c r="X48" s="36">
        <v>0</v>
      </c>
      <c r="Y48" s="37">
        <f t="shared" si="4"/>
        <v>0</v>
      </c>
      <c r="Z48" s="38">
        <f t="shared" si="5"/>
        <v>0</v>
      </c>
      <c r="AA48" s="39">
        <f t="shared" si="6"/>
        <v>0</v>
      </c>
      <c r="AB48" s="40">
        <f t="shared" si="7"/>
        <v>95.35223922106367</v>
      </c>
      <c r="AC48" s="32">
        <f t="shared" si="8"/>
        <v>3350862.0535664628</v>
      </c>
      <c r="AD48" s="33">
        <f t="shared" si="9"/>
        <v>65.290524337678775</v>
      </c>
      <c r="AE48" s="35">
        <f t="shared" si="10"/>
        <v>95.35223922106367</v>
      </c>
      <c r="AF48" s="41"/>
      <c r="AG48" s="119">
        <v>18595000</v>
      </c>
      <c r="AH48" s="41"/>
      <c r="AI48" s="32">
        <v>0</v>
      </c>
      <c r="AJ48" s="33">
        <f t="shared" si="11"/>
        <v>92.622601938196453</v>
      </c>
      <c r="AK48" s="33">
        <v>0</v>
      </c>
      <c r="AL48" s="42">
        <f t="shared" si="12"/>
        <v>0</v>
      </c>
      <c r="AM48" s="43">
        <f t="shared" si="13"/>
        <v>0</v>
      </c>
      <c r="AO48" s="44">
        <v>1224578.7764811078</v>
      </c>
      <c r="AQ48" s="44">
        <v>6674298.2135076253</v>
      </c>
      <c r="AS48" s="220"/>
      <c r="AT48" s="86">
        <v>-26642670.75</v>
      </c>
      <c r="AU48" s="86">
        <v>-11352538.298523672</v>
      </c>
      <c r="AV48" s="86">
        <v>-103410.42556959442</v>
      </c>
      <c r="AW48" s="86">
        <v>-10048746</v>
      </c>
      <c r="AX48" s="129">
        <v>-9025730.3890840001</v>
      </c>
    </row>
    <row r="49" spans="1:50">
      <c r="A49" s="26">
        <v>372</v>
      </c>
      <c r="B49" s="27">
        <v>5202</v>
      </c>
      <c r="C49" s="28">
        <v>371</v>
      </c>
      <c r="D49" s="29" t="s">
        <v>317</v>
      </c>
      <c r="E49" s="7">
        <v>2427.3333333333335</v>
      </c>
      <c r="F49" s="7">
        <v>6837833.666666667</v>
      </c>
      <c r="G49" s="2">
        <v>1.29</v>
      </c>
      <c r="H49" s="7">
        <v>5300646.2532299748</v>
      </c>
      <c r="I49" s="7">
        <v>477758</v>
      </c>
      <c r="J49" s="30">
        <v>0</v>
      </c>
      <c r="K49" s="4">
        <v>1.65</v>
      </c>
      <c r="L49" s="7">
        <v>8746066.317829458</v>
      </c>
      <c r="M49" s="7">
        <v>589588.27916666667</v>
      </c>
      <c r="N49" s="7">
        <v>9335654.5969961248</v>
      </c>
      <c r="O49" s="31">
        <v>3846.0538026625068</v>
      </c>
      <c r="P49" s="31">
        <v>2391.9120957014184</v>
      </c>
      <c r="Q49" s="31">
        <v>160.79411152167228</v>
      </c>
      <c r="R49" s="32">
        <v>-1305984.0555778467</v>
      </c>
      <c r="S49" s="33">
        <f t="shared" si="0"/>
        <v>-538.0324315756028</v>
      </c>
      <c r="T49" s="34">
        <f t="shared" si="1"/>
        <v>138.3002902586534</v>
      </c>
      <c r="U49" s="32">
        <v>0</v>
      </c>
      <c r="V49" s="33">
        <f t="shared" si="2"/>
        <v>0</v>
      </c>
      <c r="W49" s="35">
        <f t="shared" si="3"/>
        <v>138.3002902586534</v>
      </c>
      <c r="X49" s="36">
        <v>0</v>
      </c>
      <c r="Y49" s="37">
        <f t="shared" si="4"/>
        <v>0</v>
      </c>
      <c r="Z49" s="38">
        <f t="shared" si="5"/>
        <v>0</v>
      </c>
      <c r="AA49" s="39">
        <f t="shared" si="6"/>
        <v>0</v>
      </c>
      <c r="AB49" s="40">
        <f t="shared" si="7"/>
        <v>138.3002902586534</v>
      </c>
      <c r="AC49" s="32">
        <f t="shared" si="8"/>
        <v>-1305984.0555778467</v>
      </c>
      <c r="AD49" s="33">
        <f t="shared" si="9"/>
        <v>-538.0324315756028</v>
      </c>
      <c r="AE49" s="35">
        <f t="shared" si="10"/>
        <v>138.3002902586534</v>
      </c>
      <c r="AF49" s="41"/>
      <c r="AG49" s="119">
        <v>0</v>
      </c>
      <c r="AH49" s="41"/>
      <c r="AI49" s="32">
        <v>0</v>
      </c>
      <c r="AJ49" s="33">
        <f t="shared" si="11"/>
        <v>160.79411152167228</v>
      </c>
      <c r="AK49" s="33">
        <v>0</v>
      </c>
      <c r="AL49" s="42">
        <f t="shared" si="12"/>
        <v>0</v>
      </c>
      <c r="AM49" s="43">
        <f t="shared" si="13"/>
        <v>0</v>
      </c>
      <c r="AO49" s="44">
        <v>18511.200593606889</v>
      </c>
      <c r="AQ49" s="44">
        <v>530064.62532299745</v>
      </c>
      <c r="AS49" s="220"/>
      <c r="AT49" s="86">
        <v>-1263334.3</v>
      </c>
      <c r="AU49" s="86">
        <v>-538311.30536102212</v>
      </c>
      <c r="AV49" s="86">
        <v>-4903.4849927391424</v>
      </c>
      <c r="AW49" s="86">
        <v>-136920</v>
      </c>
      <c r="AX49" s="129">
        <v>-427979.41568899999</v>
      </c>
    </row>
    <row r="50" spans="1:50">
      <c r="A50" s="26">
        <v>381</v>
      </c>
      <c r="B50" s="27">
        <v>5301</v>
      </c>
      <c r="C50" s="28"/>
      <c r="D50" s="29" t="s">
        <v>318</v>
      </c>
      <c r="E50" s="7">
        <v>1527</v>
      </c>
      <c r="F50" s="7">
        <v>2827641</v>
      </c>
      <c r="G50" s="2">
        <v>1.8666666666666665</v>
      </c>
      <c r="H50" s="7">
        <v>1514451.6754850086</v>
      </c>
      <c r="I50" s="7">
        <v>195617.66666666666</v>
      </c>
      <c r="J50" s="30">
        <v>0</v>
      </c>
      <c r="K50" s="4">
        <v>1.65</v>
      </c>
      <c r="L50" s="7">
        <v>2498845.2645502645</v>
      </c>
      <c r="M50" s="7">
        <v>303538.94875000004</v>
      </c>
      <c r="N50" s="7">
        <v>2802384.2133002644</v>
      </c>
      <c r="O50" s="31">
        <v>1835.2221436151044</v>
      </c>
      <c r="P50" s="31">
        <v>2391.9120957014184</v>
      </c>
      <c r="Q50" s="31">
        <v>76.726153394735562</v>
      </c>
      <c r="R50" s="32">
        <v>314524.25602924655</v>
      </c>
      <c r="S50" s="33">
        <f t="shared" si="0"/>
        <v>205.97528227193618</v>
      </c>
      <c r="T50" s="34">
        <f t="shared" si="1"/>
        <v>85.337476638683341</v>
      </c>
      <c r="U50" s="32">
        <v>24198</v>
      </c>
      <c r="V50" s="33">
        <f t="shared" si="2"/>
        <v>15.846758349705304</v>
      </c>
      <c r="W50" s="35">
        <f t="shared" si="3"/>
        <v>85.99999088317351</v>
      </c>
      <c r="X50" s="36">
        <v>0</v>
      </c>
      <c r="Y50" s="37">
        <f t="shared" si="4"/>
        <v>0</v>
      </c>
      <c r="Z50" s="38">
        <f t="shared" si="5"/>
        <v>24198</v>
      </c>
      <c r="AA50" s="39">
        <f t="shared" si="6"/>
        <v>15.846758349705304</v>
      </c>
      <c r="AB50" s="40">
        <f t="shared" si="7"/>
        <v>85.99999088317351</v>
      </c>
      <c r="AC50" s="32">
        <f t="shared" si="8"/>
        <v>338722.25602924655</v>
      </c>
      <c r="AD50" s="33">
        <f t="shared" si="9"/>
        <v>221.82204062164149</v>
      </c>
      <c r="AE50" s="35">
        <f t="shared" si="10"/>
        <v>85.99999088317351</v>
      </c>
      <c r="AF50" s="41"/>
      <c r="AG50" s="119">
        <v>0</v>
      </c>
      <c r="AH50" s="41"/>
      <c r="AI50" s="32">
        <v>0</v>
      </c>
      <c r="AJ50" s="33">
        <f t="shared" si="11"/>
        <v>76.726153394735562</v>
      </c>
      <c r="AK50" s="33">
        <v>0</v>
      </c>
      <c r="AL50" s="42">
        <f t="shared" si="12"/>
        <v>0</v>
      </c>
      <c r="AM50" s="43">
        <f t="shared" si="13"/>
        <v>0</v>
      </c>
      <c r="AO50" s="44">
        <v>10961.309998280429</v>
      </c>
      <c r="AQ50" s="44">
        <v>151445.16754850087</v>
      </c>
      <c r="AS50" s="220"/>
      <c r="AT50" s="86">
        <v>-777753.05</v>
      </c>
      <c r="AU50" s="86">
        <v>-331403.37691606901</v>
      </c>
      <c r="AV50" s="86">
        <v>-3018.7578619794722</v>
      </c>
      <c r="AW50" s="86">
        <v>-109861</v>
      </c>
      <c r="AX50" s="129">
        <v>-263479.184251</v>
      </c>
    </row>
    <row r="51" spans="1:50">
      <c r="A51" s="26">
        <v>382</v>
      </c>
      <c r="B51" s="27">
        <v>5302</v>
      </c>
      <c r="C51" s="28"/>
      <c r="D51" s="29" t="s">
        <v>319</v>
      </c>
      <c r="E51" s="7">
        <v>790.66666666666663</v>
      </c>
      <c r="F51" s="7">
        <v>1172167.6666666667</v>
      </c>
      <c r="G51" s="2">
        <v>1.4333333333333333</v>
      </c>
      <c r="H51" s="7">
        <v>817913.96825396828</v>
      </c>
      <c r="I51" s="7">
        <v>172915</v>
      </c>
      <c r="J51" s="30">
        <v>0</v>
      </c>
      <c r="K51" s="4">
        <v>1.65</v>
      </c>
      <c r="L51" s="7">
        <v>1349558.0476190478</v>
      </c>
      <c r="M51" s="7">
        <v>175568.86666666667</v>
      </c>
      <c r="N51" s="7">
        <v>1525126.9142857145</v>
      </c>
      <c r="O51" s="31">
        <v>1928.9126234642258</v>
      </c>
      <c r="P51" s="31">
        <v>2391.9120957014184</v>
      </c>
      <c r="Q51" s="31">
        <v>80.643123421246813</v>
      </c>
      <c r="R51" s="32">
        <v>135448.95227141649</v>
      </c>
      <c r="S51" s="33">
        <f t="shared" si="0"/>
        <v>171.30980472776116</v>
      </c>
      <c r="T51" s="34">
        <f t="shared" si="1"/>
        <v>87.805167755385412</v>
      </c>
      <c r="U51" s="32">
        <v>0</v>
      </c>
      <c r="V51" s="33">
        <f t="shared" si="2"/>
        <v>0</v>
      </c>
      <c r="W51" s="35">
        <f t="shared" si="3"/>
        <v>87.805167755385412</v>
      </c>
      <c r="X51" s="36">
        <v>0</v>
      </c>
      <c r="Y51" s="37">
        <f t="shared" si="4"/>
        <v>0</v>
      </c>
      <c r="Z51" s="38">
        <f t="shared" si="5"/>
        <v>0</v>
      </c>
      <c r="AA51" s="39">
        <f t="shared" si="6"/>
        <v>0</v>
      </c>
      <c r="AB51" s="40">
        <f t="shared" si="7"/>
        <v>87.805167755385412</v>
      </c>
      <c r="AC51" s="32">
        <f t="shared" si="8"/>
        <v>135448.95227141649</v>
      </c>
      <c r="AD51" s="33">
        <f t="shared" si="9"/>
        <v>171.30980472776116</v>
      </c>
      <c r="AE51" s="35">
        <f t="shared" si="10"/>
        <v>87.805167755385412</v>
      </c>
      <c r="AF51" s="41"/>
      <c r="AG51" s="119">
        <v>0</v>
      </c>
      <c r="AH51" s="41"/>
      <c r="AI51" s="32">
        <v>0</v>
      </c>
      <c r="AJ51" s="33">
        <f t="shared" si="11"/>
        <v>80.643123421246813</v>
      </c>
      <c r="AK51" s="33">
        <v>0</v>
      </c>
      <c r="AL51" s="42">
        <f t="shared" si="12"/>
        <v>0</v>
      </c>
      <c r="AM51" s="43">
        <f t="shared" si="13"/>
        <v>0</v>
      </c>
      <c r="AO51" s="44">
        <v>5872.4710764240135</v>
      </c>
      <c r="AQ51" s="44">
        <v>81791.396825396834</v>
      </c>
      <c r="AS51" s="220"/>
      <c r="AT51" s="86">
        <v>-386818.95</v>
      </c>
      <c r="AU51" s="86">
        <v>-164824.95994767454</v>
      </c>
      <c r="AV51" s="86">
        <v>-1501.3927990797376</v>
      </c>
      <c r="AW51" s="86">
        <v>-43930</v>
      </c>
      <c r="AX51" s="129">
        <v>-131042.557247</v>
      </c>
    </row>
    <row r="52" spans="1:50">
      <c r="A52" s="26">
        <v>383</v>
      </c>
      <c r="B52" s="27">
        <v>5303</v>
      </c>
      <c r="C52" s="28"/>
      <c r="D52" s="29" t="s">
        <v>320</v>
      </c>
      <c r="E52" s="7">
        <v>3295</v>
      </c>
      <c r="F52" s="7">
        <v>6790363.333333333</v>
      </c>
      <c r="G52" s="2">
        <v>1.64</v>
      </c>
      <c r="H52" s="7">
        <v>4140465.4471544721</v>
      </c>
      <c r="I52" s="7">
        <v>548486.33333333337</v>
      </c>
      <c r="J52" s="30">
        <v>0</v>
      </c>
      <c r="K52" s="4">
        <v>1.65</v>
      </c>
      <c r="L52" s="7">
        <v>6831767.9878048785</v>
      </c>
      <c r="M52" s="7">
        <v>674642.91875000007</v>
      </c>
      <c r="N52" s="7">
        <v>7506410.9065548787</v>
      </c>
      <c r="O52" s="31">
        <v>2278.1216711850921</v>
      </c>
      <c r="P52" s="31">
        <v>2391.9120957014184</v>
      </c>
      <c r="Q52" s="31">
        <v>95.242700401874188</v>
      </c>
      <c r="R52" s="32">
        <v>138727.59604907918</v>
      </c>
      <c r="S52" s="33">
        <f t="shared" si="0"/>
        <v>42.102457071040725</v>
      </c>
      <c r="T52" s="34">
        <f t="shared" si="1"/>
        <v>97.002901253180653</v>
      </c>
      <c r="U52" s="32">
        <v>0</v>
      </c>
      <c r="V52" s="33">
        <f t="shared" si="2"/>
        <v>0</v>
      </c>
      <c r="W52" s="35">
        <f t="shared" si="3"/>
        <v>97.002901253180653</v>
      </c>
      <c r="X52" s="36">
        <v>0</v>
      </c>
      <c r="Y52" s="37">
        <f t="shared" si="4"/>
        <v>0</v>
      </c>
      <c r="Z52" s="38">
        <f t="shared" si="5"/>
        <v>0</v>
      </c>
      <c r="AA52" s="39">
        <f t="shared" si="6"/>
        <v>0</v>
      </c>
      <c r="AB52" s="40">
        <f t="shared" si="7"/>
        <v>97.002901253180653</v>
      </c>
      <c r="AC52" s="32">
        <f t="shared" si="8"/>
        <v>138727.59604907918</v>
      </c>
      <c r="AD52" s="33">
        <f t="shared" si="9"/>
        <v>42.102457071040725</v>
      </c>
      <c r="AE52" s="35">
        <f t="shared" si="10"/>
        <v>97.002901253180653</v>
      </c>
      <c r="AF52" s="41"/>
      <c r="AG52" s="119">
        <v>0</v>
      </c>
      <c r="AH52" s="41"/>
      <c r="AI52" s="32">
        <v>0</v>
      </c>
      <c r="AJ52" s="33">
        <f t="shared" si="11"/>
        <v>95.242700401874188</v>
      </c>
      <c r="AK52" s="33">
        <v>0</v>
      </c>
      <c r="AL52" s="42">
        <f t="shared" si="12"/>
        <v>0</v>
      </c>
      <c r="AM52" s="43">
        <f t="shared" si="13"/>
        <v>0</v>
      </c>
      <c r="AO52" s="44">
        <v>37334.947972727561</v>
      </c>
      <c r="AQ52" s="44">
        <v>414046.54471544718</v>
      </c>
      <c r="AS52" s="220"/>
      <c r="AT52" s="86">
        <v>-1719595.5</v>
      </c>
      <c r="AU52" s="86">
        <v>-732725.85253334569</v>
      </c>
      <c r="AV52" s="86">
        <v>-6674.4097437813334</v>
      </c>
      <c r="AW52" s="86">
        <v>-227641</v>
      </c>
      <c r="AX52" s="129">
        <v>-582546.90010099998</v>
      </c>
    </row>
    <row r="53" spans="1:50">
      <c r="A53" s="26">
        <v>385</v>
      </c>
      <c r="B53" s="27">
        <v>5305</v>
      </c>
      <c r="C53" s="28"/>
      <c r="D53" s="29" t="s">
        <v>321</v>
      </c>
      <c r="E53" s="7">
        <v>908.33333333333337</v>
      </c>
      <c r="F53" s="7">
        <v>1657944</v>
      </c>
      <c r="G53" s="2">
        <v>1.8766666666666667</v>
      </c>
      <c r="H53" s="7">
        <v>883457.62822356448</v>
      </c>
      <c r="I53" s="7">
        <v>169159.33333333334</v>
      </c>
      <c r="J53" s="30">
        <v>0</v>
      </c>
      <c r="K53" s="4">
        <v>1.65</v>
      </c>
      <c r="L53" s="7">
        <v>1457705.0865688811</v>
      </c>
      <c r="M53" s="7">
        <v>172943.82499999998</v>
      </c>
      <c r="N53" s="7">
        <v>1630648.911568881</v>
      </c>
      <c r="O53" s="31">
        <v>1795.2098109015203</v>
      </c>
      <c r="P53" s="31">
        <v>2391.9120957014184</v>
      </c>
      <c r="Q53" s="31">
        <v>75.053335535521938</v>
      </c>
      <c r="R53" s="32">
        <v>200541.69288316582</v>
      </c>
      <c r="S53" s="33">
        <f t="shared" si="0"/>
        <v>220.77984537596237</v>
      </c>
      <c r="T53" s="34">
        <f t="shared" si="1"/>
        <v>84.283601387378766</v>
      </c>
      <c r="U53" s="32">
        <v>37291</v>
      </c>
      <c r="V53" s="33">
        <f t="shared" si="2"/>
        <v>41.0543119266055</v>
      </c>
      <c r="W53" s="35">
        <f t="shared" si="3"/>
        <v>85.999981851375978</v>
      </c>
      <c r="X53" s="36">
        <v>0</v>
      </c>
      <c r="Y53" s="37">
        <f t="shared" si="4"/>
        <v>0</v>
      </c>
      <c r="Z53" s="38">
        <f t="shared" si="5"/>
        <v>37291</v>
      </c>
      <c r="AA53" s="39">
        <f t="shared" si="6"/>
        <v>41.0543119266055</v>
      </c>
      <c r="AB53" s="40">
        <f t="shared" si="7"/>
        <v>85.999981851375978</v>
      </c>
      <c r="AC53" s="32">
        <f t="shared" si="8"/>
        <v>237832.69288316582</v>
      </c>
      <c r="AD53" s="33">
        <f t="shared" si="9"/>
        <v>261.83415730256786</v>
      </c>
      <c r="AE53" s="35">
        <f t="shared" si="10"/>
        <v>85.999981851375978</v>
      </c>
      <c r="AF53" s="41"/>
      <c r="AG53" s="119">
        <v>0</v>
      </c>
      <c r="AH53" s="41"/>
      <c r="AI53" s="32">
        <v>6954.6417757484578</v>
      </c>
      <c r="AJ53" s="33">
        <f t="shared" si="11"/>
        <v>75.053335535521938</v>
      </c>
      <c r="AK53" s="33">
        <v>0</v>
      </c>
      <c r="AL53" s="42">
        <f t="shared" si="12"/>
        <v>0</v>
      </c>
      <c r="AM53" s="43">
        <f t="shared" si="13"/>
        <v>6954.6417757484578</v>
      </c>
      <c r="AO53" s="44">
        <v>6437.2567112021952</v>
      </c>
      <c r="AQ53" s="44">
        <v>88345.762822356424</v>
      </c>
      <c r="AS53" s="220"/>
      <c r="AT53" s="86">
        <v>-469120.85</v>
      </c>
      <c r="AU53" s="86">
        <v>-199894.10036207337</v>
      </c>
      <c r="AV53" s="86">
        <v>-1820.8380754796817</v>
      </c>
      <c r="AW53" s="86">
        <v>-41616</v>
      </c>
      <c r="AX53" s="129">
        <v>-158923.952406</v>
      </c>
    </row>
    <row r="54" spans="1:50">
      <c r="A54" s="26">
        <v>386</v>
      </c>
      <c r="B54" s="27">
        <v>5306</v>
      </c>
      <c r="C54" s="28"/>
      <c r="D54" s="29" t="s">
        <v>322</v>
      </c>
      <c r="E54" s="7">
        <v>1365.3333333333333</v>
      </c>
      <c r="F54" s="7">
        <v>2617261</v>
      </c>
      <c r="G54" s="2">
        <v>1.8933333333333333</v>
      </c>
      <c r="H54" s="7">
        <v>1385111.3115693012</v>
      </c>
      <c r="I54" s="7">
        <v>257056.33333333334</v>
      </c>
      <c r="J54" s="30">
        <v>0</v>
      </c>
      <c r="K54" s="4">
        <v>1.65</v>
      </c>
      <c r="L54" s="7">
        <v>2285433.6640893468</v>
      </c>
      <c r="M54" s="7">
        <v>264438.44375000003</v>
      </c>
      <c r="N54" s="7">
        <v>2549872.1078393469</v>
      </c>
      <c r="O54" s="31">
        <v>1867.5821102338966</v>
      </c>
      <c r="P54" s="31">
        <v>2391.9120957014184</v>
      </c>
      <c r="Q54" s="31">
        <v>78.079044526351453</v>
      </c>
      <c r="R54" s="32">
        <v>264877.52652524615</v>
      </c>
      <c r="S54" s="33">
        <f t="shared" si="0"/>
        <v>194.00209462298304</v>
      </c>
      <c r="T54" s="34">
        <f t="shared" si="1"/>
        <v>86.189798051601343</v>
      </c>
      <c r="U54" s="32">
        <v>0</v>
      </c>
      <c r="V54" s="33">
        <f t="shared" si="2"/>
        <v>0</v>
      </c>
      <c r="W54" s="35">
        <f t="shared" si="3"/>
        <v>86.189798051601343</v>
      </c>
      <c r="X54" s="36">
        <v>0</v>
      </c>
      <c r="Y54" s="37">
        <f t="shared" si="4"/>
        <v>0</v>
      </c>
      <c r="Z54" s="38">
        <f t="shared" si="5"/>
        <v>0</v>
      </c>
      <c r="AA54" s="39">
        <f t="shared" si="6"/>
        <v>0</v>
      </c>
      <c r="AB54" s="40">
        <f t="shared" si="7"/>
        <v>86.189798051601343</v>
      </c>
      <c r="AC54" s="32">
        <f t="shared" si="8"/>
        <v>264877.52652524615</v>
      </c>
      <c r="AD54" s="33">
        <f t="shared" si="9"/>
        <v>194.00209462298304</v>
      </c>
      <c r="AE54" s="35">
        <f t="shared" si="10"/>
        <v>86.189798051601343</v>
      </c>
      <c r="AF54" s="41"/>
      <c r="AG54" s="119">
        <v>0</v>
      </c>
      <c r="AH54" s="41"/>
      <c r="AI54" s="32">
        <v>0</v>
      </c>
      <c r="AJ54" s="33">
        <f t="shared" si="11"/>
        <v>78.079044526351453</v>
      </c>
      <c r="AK54" s="33">
        <v>0</v>
      </c>
      <c r="AL54" s="42">
        <f t="shared" si="12"/>
        <v>0</v>
      </c>
      <c r="AM54" s="43">
        <f t="shared" si="13"/>
        <v>0</v>
      </c>
      <c r="AO54" s="44">
        <v>10581.966490479783</v>
      </c>
      <c r="AQ54" s="44">
        <v>138511.13115693015</v>
      </c>
      <c r="AS54" s="220"/>
      <c r="AT54" s="86">
        <v>-711397.1</v>
      </c>
      <c r="AU54" s="86">
        <v>-303128.88245695992</v>
      </c>
      <c r="AV54" s="86">
        <v>-2761.2051078820173</v>
      </c>
      <c r="AW54" s="86">
        <v>-74615</v>
      </c>
      <c r="AX54" s="129">
        <v>-240999.809404</v>
      </c>
    </row>
    <row r="55" spans="1:50">
      <c r="A55" s="26">
        <v>387</v>
      </c>
      <c r="B55" s="27">
        <v>5307</v>
      </c>
      <c r="C55" s="28"/>
      <c r="D55" s="29" t="s">
        <v>323</v>
      </c>
      <c r="E55" s="7">
        <v>4616</v>
      </c>
      <c r="F55" s="7">
        <v>9747853</v>
      </c>
      <c r="G55" s="2">
        <v>1.6000000000000003</v>
      </c>
      <c r="H55" s="7">
        <v>6092408.125</v>
      </c>
      <c r="I55" s="7">
        <v>752483</v>
      </c>
      <c r="J55" s="30">
        <v>0</v>
      </c>
      <c r="K55" s="4">
        <v>1.65</v>
      </c>
      <c r="L55" s="7">
        <v>10052473.40625</v>
      </c>
      <c r="M55" s="7">
        <v>843409.83333333337</v>
      </c>
      <c r="N55" s="7">
        <v>10895883.239583334</v>
      </c>
      <c r="O55" s="31">
        <v>2360.4599739132004</v>
      </c>
      <c r="P55" s="31">
        <v>2391.9120957014184</v>
      </c>
      <c r="Q55" s="31">
        <v>98.685063642399669</v>
      </c>
      <c r="R55" s="32">
        <v>53717.707844533237</v>
      </c>
      <c r="S55" s="33">
        <f t="shared" si="0"/>
        <v>11.637285061640648</v>
      </c>
      <c r="T55" s="34">
        <f t="shared" si="1"/>
        <v>99.171590094711718</v>
      </c>
      <c r="U55" s="32">
        <v>0</v>
      </c>
      <c r="V55" s="33">
        <f t="shared" si="2"/>
        <v>0</v>
      </c>
      <c r="W55" s="35">
        <f t="shared" si="3"/>
        <v>99.171590094711718</v>
      </c>
      <c r="X55" s="36">
        <v>0</v>
      </c>
      <c r="Y55" s="37">
        <f t="shared" si="4"/>
        <v>0</v>
      </c>
      <c r="Z55" s="38">
        <f t="shared" si="5"/>
        <v>0</v>
      </c>
      <c r="AA55" s="39">
        <f t="shared" si="6"/>
        <v>0</v>
      </c>
      <c r="AB55" s="40">
        <f t="shared" si="7"/>
        <v>99.171590094711718</v>
      </c>
      <c r="AC55" s="32">
        <f t="shared" si="8"/>
        <v>53717.707844533237</v>
      </c>
      <c r="AD55" s="33">
        <f t="shared" si="9"/>
        <v>11.637285061640648</v>
      </c>
      <c r="AE55" s="35">
        <f t="shared" si="10"/>
        <v>99.171590094711718</v>
      </c>
      <c r="AF55" s="41"/>
      <c r="AG55" s="119">
        <v>0</v>
      </c>
      <c r="AH55" s="41"/>
      <c r="AI55" s="32">
        <v>0</v>
      </c>
      <c r="AJ55" s="33">
        <f t="shared" si="11"/>
        <v>98.685063642399669</v>
      </c>
      <c r="AK55" s="33">
        <v>0</v>
      </c>
      <c r="AL55" s="42">
        <f t="shared" si="12"/>
        <v>0</v>
      </c>
      <c r="AM55" s="43">
        <f t="shared" si="13"/>
        <v>0</v>
      </c>
      <c r="AO55" s="44">
        <v>73720.145748316325</v>
      </c>
      <c r="AQ55" s="44">
        <v>609240.8125</v>
      </c>
      <c r="AS55" s="220"/>
      <c r="AT55" s="86">
        <v>-2375438.7999999998</v>
      </c>
      <c r="AU55" s="86">
        <v>-1012183.0652105864</v>
      </c>
      <c r="AV55" s="86">
        <v>-9219.9892900933883</v>
      </c>
      <c r="AW55" s="86">
        <v>-294521</v>
      </c>
      <c r="AX55" s="129">
        <v>-804726.76777300006</v>
      </c>
    </row>
    <row r="56" spans="1:50">
      <c r="A56" s="26">
        <v>388</v>
      </c>
      <c r="B56" s="27">
        <v>5308</v>
      </c>
      <c r="C56" s="28"/>
      <c r="D56" s="29" t="s">
        <v>324</v>
      </c>
      <c r="E56" s="7">
        <v>1201</v>
      </c>
      <c r="F56" s="7">
        <v>2278125</v>
      </c>
      <c r="G56" s="2">
        <v>1.89</v>
      </c>
      <c r="H56" s="7">
        <v>1207713.1112134999</v>
      </c>
      <c r="I56" s="7">
        <v>168107.33333333334</v>
      </c>
      <c r="J56" s="30">
        <v>0</v>
      </c>
      <c r="K56" s="4">
        <v>1.65</v>
      </c>
      <c r="L56" s="7">
        <v>1992726.6335022748</v>
      </c>
      <c r="M56" s="7">
        <v>207171.77916666667</v>
      </c>
      <c r="N56" s="7">
        <v>2199898.4126689415</v>
      </c>
      <c r="O56" s="31">
        <v>1831.7222420224325</v>
      </c>
      <c r="P56" s="31">
        <v>2391.9120957014184</v>
      </c>
      <c r="Q56" s="31">
        <v>76.579831061278512</v>
      </c>
      <c r="R56" s="32">
        <v>248931.56527933088</v>
      </c>
      <c r="S56" s="33">
        <f t="shared" si="0"/>
        <v>207.27024586122471</v>
      </c>
      <c r="T56" s="34">
        <f t="shared" si="1"/>
        <v>85.245293568605405</v>
      </c>
      <c r="U56" s="32">
        <v>21680</v>
      </c>
      <c r="V56" s="33">
        <f t="shared" si="2"/>
        <v>18.051623646960866</v>
      </c>
      <c r="W56" s="35">
        <f t="shared" si="3"/>
        <v>85.999987843507981</v>
      </c>
      <c r="X56" s="36">
        <v>0</v>
      </c>
      <c r="Y56" s="37">
        <f t="shared" si="4"/>
        <v>0</v>
      </c>
      <c r="Z56" s="38">
        <f t="shared" si="5"/>
        <v>21680</v>
      </c>
      <c r="AA56" s="39">
        <f t="shared" si="6"/>
        <v>18.051623646960866</v>
      </c>
      <c r="AB56" s="40">
        <f t="shared" si="7"/>
        <v>85.999987843507981</v>
      </c>
      <c r="AC56" s="32">
        <f t="shared" si="8"/>
        <v>270611.56527933088</v>
      </c>
      <c r="AD56" s="33">
        <f t="shared" si="9"/>
        <v>225.32186950818559</v>
      </c>
      <c r="AE56" s="35">
        <f t="shared" si="10"/>
        <v>85.999987843507981</v>
      </c>
      <c r="AF56" s="41"/>
      <c r="AG56" s="119">
        <v>0</v>
      </c>
      <c r="AH56" s="41"/>
      <c r="AI56" s="32">
        <v>109812.06670864773</v>
      </c>
      <c r="AJ56" s="33">
        <f t="shared" si="11"/>
        <v>76.579831061278512</v>
      </c>
      <c r="AK56" s="33">
        <v>0</v>
      </c>
      <c r="AL56" s="42">
        <f t="shared" si="12"/>
        <v>0</v>
      </c>
      <c r="AM56" s="43">
        <f t="shared" si="13"/>
        <v>109812.06670864773</v>
      </c>
      <c r="AO56" s="44">
        <v>9361.7247865768477</v>
      </c>
      <c r="AQ56" s="44">
        <v>120771.31112134999</v>
      </c>
      <c r="AS56" s="220"/>
      <c r="AT56" s="86">
        <v>-618807.44999999995</v>
      </c>
      <c r="AU56" s="86">
        <v>-263676.09949076123</v>
      </c>
      <c r="AV56" s="86">
        <v>-2401.82917193208</v>
      </c>
      <c r="AW56" s="86">
        <v>-68644</v>
      </c>
      <c r="AX56" s="129">
        <v>-209633.23985099999</v>
      </c>
    </row>
    <row r="57" spans="1:50">
      <c r="A57" s="26">
        <v>389</v>
      </c>
      <c r="B57" s="27">
        <v>5309</v>
      </c>
      <c r="C57" s="28"/>
      <c r="D57" s="29" t="s">
        <v>325</v>
      </c>
      <c r="E57" s="7">
        <v>52</v>
      </c>
      <c r="F57" s="7">
        <v>103880.66666666667</v>
      </c>
      <c r="G57" s="2">
        <v>1.4033333333333333</v>
      </c>
      <c r="H57" s="7">
        <v>74361.751601225289</v>
      </c>
      <c r="I57" s="7">
        <v>6739.333333333333</v>
      </c>
      <c r="J57" s="30">
        <v>0</v>
      </c>
      <c r="K57" s="4">
        <v>1.65</v>
      </c>
      <c r="L57" s="7">
        <v>122696.89014202174</v>
      </c>
      <c r="M57" s="7">
        <v>8414.0500000000011</v>
      </c>
      <c r="N57" s="7">
        <v>131110.94014202175</v>
      </c>
      <c r="O57" s="31">
        <v>2521.3642335004183</v>
      </c>
      <c r="P57" s="31">
        <v>2391.9120957014184</v>
      </c>
      <c r="Q57" s="31">
        <v>105.41207756052751</v>
      </c>
      <c r="R57" s="32">
        <v>-2490.6591312527544</v>
      </c>
      <c r="S57" s="33">
        <f t="shared" si="0"/>
        <v>-47.897290985629894</v>
      </c>
      <c r="T57" s="34">
        <f t="shared" si="1"/>
        <v>103.40960886313225</v>
      </c>
      <c r="U57" s="32">
        <v>0</v>
      </c>
      <c r="V57" s="33">
        <f t="shared" si="2"/>
        <v>0</v>
      </c>
      <c r="W57" s="35">
        <f t="shared" si="3"/>
        <v>103.40960886313225</v>
      </c>
      <c r="X57" s="36">
        <v>0</v>
      </c>
      <c r="Y57" s="37">
        <f t="shared" si="4"/>
        <v>0</v>
      </c>
      <c r="Z57" s="38">
        <f t="shared" si="5"/>
        <v>0</v>
      </c>
      <c r="AA57" s="39">
        <f t="shared" si="6"/>
        <v>0</v>
      </c>
      <c r="AB57" s="40">
        <f t="shared" si="7"/>
        <v>103.40960886313225</v>
      </c>
      <c r="AC57" s="32">
        <f t="shared" si="8"/>
        <v>-2490.6591312527544</v>
      </c>
      <c r="AD57" s="33">
        <f t="shared" si="9"/>
        <v>-47.897290985629894</v>
      </c>
      <c r="AE57" s="35">
        <f t="shared" si="10"/>
        <v>103.40960886313225</v>
      </c>
      <c r="AF57" s="41"/>
      <c r="AG57" s="119">
        <v>0</v>
      </c>
      <c r="AH57" s="41"/>
      <c r="AI57" s="32">
        <v>9905.9162036855923</v>
      </c>
      <c r="AJ57" s="33">
        <f t="shared" si="11"/>
        <v>105.41207756052751</v>
      </c>
      <c r="AK57" s="33">
        <v>0</v>
      </c>
      <c r="AL57" s="42">
        <f t="shared" si="12"/>
        <v>0</v>
      </c>
      <c r="AM57" s="43">
        <f t="shared" si="13"/>
        <v>9905.9162036855923</v>
      </c>
      <c r="AO57" s="44">
        <v>408.00894303048921</v>
      </c>
      <c r="AQ57" s="44">
        <v>7436.1751601225287</v>
      </c>
      <c r="AS57" s="220"/>
      <c r="AT57" s="86">
        <v>-26748.1</v>
      </c>
      <c r="AU57" s="86">
        <v>-11397.470634679621</v>
      </c>
      <c r="AV57" s="86">
        <v>-103.81971482998185</v>
      </c>
      <c r="AW57" s="86">
        <v>-1906</v>
      </c>
      <c r="AX57" s="129">
        <v>-9061.4534270000004</v>
      </c>
    </row>
    <row r="58" spans="1:50">
      <c r="A58" s="26">
        <v>390</v>
      </c>
      <c r="B58" s="27">
        <v>5310</v>
      </c>
      <c r="C58" s="28"/>
      <c r="D58" s="29" t="s">
        <v>326</v>
      </c>
      <c r="E58" s="7">
        <v>1294.3333333333333</v>
      </c>
      <c r="F58" s="7">
        <v>2457620.6666666665</v>
      </c>
      <c r="G58" s="2">
        <v>1.95</v>
      </c>
      <c r="H58" s="7">
        <v>1260318.2905982907</v>
      </c>
      <c r="I58" s="7">
        <v>239988</v>
      </c>
      <c r="J58" s="30">
        <v>0</v>
      </c>
      <c r="K58" s="4">
        <v>1.65</v>
      </c>
      <c r="L58" s="7">
        <v>2079525.1794871793</v>
      </c>
      <c r="M58" s="7">
        <v>246329.4666666667</v>
      </c>
      <c r="N58" s="7">
        <v>2325854.6461538458</v>
      </c>
      <c r="O58" s="31">
        <v>1796.9518255115988</v>
      </c>
      <c r="P58" s="31">
        <v>2391.9120957014184</v>
      </c>
      <c r="Q58" s="31">
        <v>75.12616490969539</v>
      </c>
      <c r="R58" s="32">
        <v>284928.45659480529</v>
      </c>
      <c r="S58" s="33">
        <f t="shared" si="0"/>
        <v>220.13529997023332</v>
      </c>
      <c r="T58" s="34">
        <f t="shared" si="1"/>
        <v>84.329483893108033</v>
      </c>
      <c r="U58" s="32">
        <v>51718</v>
      </c>
      <c r="V58" s="33">
        <f t="shared" si="2"/>
        <v>39.957249549317538</v>
      </c>
      <c r="W58" s="35">
        <f t="shared" si="3"/>
        <v>85.999998859821332</v>
      </c>
      <c r="X58" s="36">
        <v>0</v>
      </c>
      <c r="Y58" s="37">
        <f t="shared" si="4"/>
        <v>0</v>
      </c>
      <c r="Z58" s="38">
        <f t="shared" si="5"/>
        <v>51718</v>
      </c>
      <c r="AA58" s="39">
        <f t="shared" si="6"/>
        <v>39.957249549317538</v>
      </c>
      <c r="AB58" s="40">
        <f t="shared" si="7"/>
        <v>85.999998859821332</v>
      </c>
      <c r="AC58" s="32">
        <f t="shared" si="8"/>
        <v>336646.45659480529</v>
      </c>
      <c r="AD58" s="33">
        <f t="shared" si="9"/>
        <v>260.09254951955086</v>
      </c>
      <c r="AE58" s="35">
        <f t="shared" si="10"/>
        <v>85.999998859821332</v>
      </c>
      <c r="AF58" s="41"/>
      <c r="AG58" s="119">
        <v>0</v>
      </c>
      <c r="AH58" s="41"/>
      <c r="AI58" s="32">
        <v>0</v>
      </c>
      <c r="AJ58" s="33">
        <f t="shared" si="11"/>
        <v>75.12616490969539</v>
      </c>
      <c r="AK58" s="33">
        <v>0</v>
      </c>
      <c r="AL58" s="42">
        <f t="shared" si="12"/>
        <v>0</v>
      </c>
      <c r="AM58" s="43">
        <f t="shared" si="13"/>
        <v>0</v>
      </c>
      <c r="AO58" s="44">
        <v>10079.955790389109</v>
      </c>
      <c r="AQ58" s="44">
        <v>126031.82905982905</v>
      </c>
      <c r="AS58" s="220"/>
      <c r="AT58" s="86">
        <v>-675390.05</v>
      </c>
      <c r="AU58" s="86">
        <v>-287786.13352566044</v>
      </c>
      <c r="AV58" s="86">
        <v>-2621.4477994570416</v>
      </c>
      <c r="AW58" s="86">
        <v>-131194</v>
      </c>
      <c r="AX58" s="129">
        <v>-228801.69902199999</v>
      </c>
    </row>
    <row r="59" spans="1:50">
      <c r="A59" s="26">
        <v>391</v>
      </c>
      <c r="B59" s="27">
        <v>5311</v>
      </c>
      <c r="C59" s="28"/>
      <c r="D59" s="29" t="s">
        <v>327</v>
      </c>
      <c r="E59" s="7">
        <v>806.66666666666663</v>
      </c>
      <c r="F59" s="7">
        <v>1488499.3333333333</v>
      </c>
      <c r="G59" s="2">
        <v>1.87</v>
      </c>
      <c r="H59" s="7">
        <v>795988.94830659532</v>
      </c>
      <c r="I59" s="7">
        <v>90856</v>
      </c>
      <c r="J59" s="30">
        <v>0</v>
      </c>
      <c r="K59" s="4">
        <v>1.65</v>
      </c>
      <c r="L59" s="7">
        <v>1313381.7647058822</v>
      </c>
      <c r="M59" s="7">
        <v>139318.80000000002</v>
      </c>
      <c r="N59" s="7">
        <v>1452700.5647058822</v>
      </c>
      <c r="O59" s="31">
        <v>1800.8684686436557</v>
      </c>
      <c r="P59" s="31">
        <v>2391.9120957014184</v>
      </c>
      <c r="Q59" s="31">
        <v>75.289910188591548</v>
      </c>
      <c r="R59" s="32">
        <v>176406.82122250684</v>
      </c>
      <c r="S59" s="33">
        <f t="shared" si="0"/>
        <v>218.68614201137214</v>
      </c>
      <c r="T59" s="34">
        <f t="shared" si="1"/>
        <v>84.432643418812617</v>
      </c>
      <c r="U59" s="32">
        <v>30242</v>
      </c>
      <c r="V59" s="33">
        <f t="shared" si="2"/>
        <v>37.490082644628103</v>
      </c>
      <c r="W59" s="35">
        <f t="shared" si="3"/>
        <v>86.000012165849867</v>
      </c>
      <c r="X59" s="36">
        <v>0</v>
      </c>
      <c r="Y59" s="37">
        <f t="shared" si="4"/>
        <v>0</v>
      </c>
      <c r="Z59" s="38">
        <f t="shared" si="5"/>
        <v>30242</v>
      </c>
      <c r="AA59" s="39">
        <f t="shared" si="6"/>
        <v>37.490082644628103</v>
      </c>
      <c r="AB59" s="40">
        <f t="shared" si="7"/>
        <v>86.000012165849867</v>
      </c>
      <c r="AC59" s="32">
        <f t="shared" si="8"/>
        <v>206648.82122250684</v>
      </c>
      <c r="AD59" s="33">
        <f t="shared" si="9"/>
        <v>256.17622465600027</v>
      </c>
      <c r="AE59" s="35">
        <f t="shared" si="10"/>
        <v>86.000012165849867</v>
      </c>
      <c r="AF59" s="41"/>
      <c r="AG59" s="119">
        <v>0</v>
      </c>
      <c r="AH59" s="41"/>
      <c r="AI59" s="32">
        <v>25243.50676322246</v>
      </c>
      <c r="AJ59" s="33">
        <f t="shared" si="11"/>
        <v>75.289910188591548</v>
      </c>
      <c r="AK59" s="33">
        <v>0</v>
      </c>
      <c r="AL59" s="42">
        <f t="shared" si="12"/>
        <v>0</v>
      </c>
      <c r="AM59" s="43">
        <f t="shared" si="13"/>
        <v>25243.50676322246</v>
      </c>
      <c r="AO59" s="44">
        <v>5138.0164499603043</v>
      </c>
      <c r="AQ59" s="44">
        <v>79598.894830659527</v>
      </c>
      <c r="AS59" s="220"/>
      <c r="AT59" s="86">
        <v>-417682.2</v>
      </c>
      <c r="AU59" s="86">
        <v>-177975.88760307408</v>
      </c>
      <c r="AV59" s="86">
        <v>-1621.1847777297166</v>
      </c>
      <c r="AW59" s="86">
        <v>-42040</v>
      </c>
      <c r="AX59" s="129">
        <v>-141498.08043100001</v>
      </c>
    </row>
    <row r="60" spans="1:50">
      <c r="A60" s="138">
        <v>392</v>
      </c>
      <c r="B60" s="139">
        <v>5312</v>
      </c>
      <c r="C60" s="140">
        <v>371</v>
      </c>
      <c r="D60" s="141" t="s">
        <v>328</v>
      </c>
      <c r="E60" s="142">
        <v>3645.6666666666665</v>
      </c>
      <c r="F60" s="142">
        <v>5899970</v>
      </c>
      <c r="G60" s="143">
        <v>1.6666666666666667</v>
      </c>
      <c r="H60" s="142">
        <v>3542854.1473559123</v>
      </c>
      <c r="I60" s="142">
        <v>699731.33333333337</v>
      </c>
      <c r="J60" s="30">
        <v>0</v>
      </c>
      <c r="K60" s="4">
        <v>1.65</v>
      </c>
      <c r="L60" s="142">
        <v>5845709.343137254</v>
      </c>
      <c r="M60" s="142">
        <v>703942.64250000007</v>
      </c>
      <c r="N60" s="142">
        <v>6549651.9856372541</v>
      </c>
      <c r="O60" s="145">
        <v>1796.5581015737189</v>
      </c>
      <c r="P60" s="145">
        <v>2391.9120957014184</v>
      </c>
      <c r="Q60" s="145">
        <v>75.109704273930916</v>
      </c>
      <c r="R60" s="146">
        <v>803071.0181655403</v>
      </c>
      <c r="S60" s="147">
        <f t="shared" si="0"/>
        <v>220.28097782724888</v>
      </c>
      <c r="T60" s="148">
        <f t="shared" si="1"/>
        <v>84.319113692576423</v>
      </c>
      <c r="U60" s="146">
        <v>146575</v>
      </c>
      <c r="V60" s="147">
        <f t="shared" si="2"/>
        <v>40.205266526469785</v>
      </c>
      <c r="W60" s="149">
        <f t="shared" si="3"/>
        <v>85.999997643066237</v>
      </c>
      <c r="X60" s="150">
        <v>0</v>
      </c>
      <c r="Y60" s="151">
        <f t="shared" si="4"/>
        <v>0</v>
      </c>
      <c r="Z60" s="152">
        <f t="shared" si="5"/>
        <v>146575</v>
      </c>
      <c r="AA60" s="153">
        <f t="shared" si="6"/>
        <v>40.205266526469785</v>
      </c>
      <c r="AB60" s="154">
        <f t="shared" si="7"/>
        <v>85.999997643066237</v>
      </c>
      <c r="AC60" s="146">
        <f t="shared" si="8"/>
        <v>949646.0181655403</v>
      </c>
      <c r="AD60" s="147">
        <f t="shared" si="9"/>
        <v>260.48624435371869</v>
      </c>
      <c r="AE60" s="149">
        <f t="shared" si="10"/>
        <v>85.999997643066237</v>
      </c>
      <c r="AF60" s="155"/>
      <c r="AG60" s="156">
        <v>0</v>
      </c>
      <c r="AH60" s="155"/>
      <c r="AI60" s="146">
        <v>0</v>
      </c>
      <c r="AJ60" s="147">
        <f t="shared" si="11"/>
        <v>75.109704273930916</v>
      </c>
      <c r="AK60" s="147">
        <v>0</v>
      </c>
      <c r="AL60" s="157">
        <f t="shared" si="12"/>
        <v>0</v>
      </c>
      <c r="AM60" s="158">
        <f t="shared" si="13"/>
        <v>0</v>
      </c>
      <c r="AN60" s="144"/>
      <c r="AO60" s="159">
        <v>62579.29637034778</v>
      </c>
      <c r="AP60" s="144"/>
      <c r="AQ60" s="159">
        <v>354285.41473559121</v>
      </c>
      <c r="AR60" s="142"/>
      <c r="AS60" s="220"/>
      <c r="AT60" s="160">
        <v>-1944896.95</v>
      </c>
      <c r="AU60" s="160">
        <v>-828727.6244177625</v>
      </c>
      <c r="AV60" s="160">
        <v>-7548.8911879261805</v>
      </c>
      <c r="AW60" s="160">
        <v>-252037</v>
      </c>
      <c r="AX60" s="161">
        <v>-658872.21934800001</v>
      </c>
    </row>
    <row r="61" spans="1:50">
      <c r="A61" s="26">
        <v>393</v>
      </c>
      <c r="B61" s="27">
        <v>5313</v>
      </c>
      <c r="C61" s="28"/>
      <c r="D61" s="29" t="s">
        <v>329</v>
      </c>
      <c r="E61" s="7">
        <v>834.66666666666663</v>
      </c>
      <c r="F61" s="7">
        <v>1657797</v>
      </c>
      <c r="G61" s="2">
        <v>2.0466666666666669</v>
      </c>
      <c r="H61" s="7">
        <v>809072.25945350947</v>
      </c>
      <c r="I61" s="7">
        <v>133909</v>
      </c>
      <c r="J61" s="30">
        <v>0</v>
      </c>
      <c r="K61" s="4">
        <v>1.65</v>
      </c>
      <c r="L61" s="7">
        <v>1334969.2280982905</v>
      </c>
      <c r="M61" s="7">
        <v>165299.90000000002</v>
      </c>
      <c r="N61" s="7">
        <v>1500269.1280982904</v>
      </c>
      <c r="O61" s="31">
        <v>1797.4470384564183</v>
      </c>
      <c r="P61" s="31">
        <v>2391.9120957014184</v>
      </c>
      <c r="Q61" s="31">
        <v>75.146868552848076</v>
      </c>
      <c r="R61" s="32">
        <v>183586.66207878242</v>
      </c>
      <c r="S61" s="33">
        <f t="shared" si="0"/>
        <v>219.95207118064988</v>
      </c>
      <c r="T61" s="34">
        <f t="shared" si="1"/>
        <v>84.342527188294213</v>
      </c>
      <c r="U61" s="32">
        <v>33091</v>
      </c>
      <c r="V61" s="33">
        <f t="shared" si="2"/>
        <v>39.64576677316294</v>
      </c>
      <c r="W61" s="35">
        <f t="shared" si="3"/>
        <v>86.000019821255592</v>
      </c>
      <c r="X61" s="36">
        <v>0</v>
      </c>
      <c r="Y61" s="37">
        <f t="shared" si="4"/>
        <v>0</v>
      </c>
      <c r="Z61" s="38">
        <f t="shared" si="5"/>
        <v>33091</v>
      </c>
      <c r="AA61" s="39">
        <f t="shared" si="6"/>
        <v>39.64576677316294</v>
      </c>
      <c r="AB61" s="40">
        <f t="shared" si="7"/>
        <v>86.000019821255592</v>
      </c>
      <c r="AC61" s="32">
        <f t="shared" si="8"/>
        <v>216677.66207878242</v>
      </c>
      <c r="AD61" s="33">
        <f t="shared" si="9"/>
        <v>259.59783795381281</v>
      </c>
      <c r="AE61" s="35">
        <f t="shared" si="10"/>
        <v>86.000019821255592</v>
      </c>
      <c r="AF61" s="41"/>
      <c r="AG61" s="119">
        <v>0</v>
      </c>
      <c r="AH61" s="41"/>
      <c r="AI61" s="32">
        <v>41088.67742508083</v>
      </c>
      <c r="AJ61" s="33">
        <f t="shared" si="11"/>
        <v>75.146868552848076</v>
      </c>
      <c r="AK61" s="33">
        <v>0</v>
      </c>
      <c r="AL61" s="42">
        <f t="shared" si="12"/>
        <v>0</v>
      </c>
      <c r="AM61" s="43">
        <f t="shared" si="13"/>
        <v>41088.67742508083</v>
      </c>
      <c r="AO61" s="44">
        <v>5864.23006768102</v>
      </c>
      <c r="AQ61" s="44">
        <v>80907.225945350947</v>
      </c>
      <c r="AS61" s="220"/>
      <c r="AT61" s="86">
        <v>-421282.9</v>
      </c>
      <c r="AU61" s="86">
        <v>-179510.16249620402</v>
      </c>
      <c r="AV61" s="86">
        <v>-1635.1605085722142</v>
      </c>
      <c r="AW61" s="86">
        <v>-52049</v>
      </c>
      <c r="AX61" s="129">
        <v>-142717.89146899999</v>
      </c>
    </row>
    <row r="62" spans="1:50">
      <c r="A62" s="26">
        <v>394</v>
      </c>
      <c r="B62" s="27">
        <v>5314</v>
      </c>
      <c r="C62" s="28"/>
      <c r="D62" s="29" t="s">
        <v>330</v>
      </c>
      <c r="E62" s="7">
        <v>608</v>
      </c>
      <c r="F62" s="7">
        <v>1007228.3333333334</v>
      </c>
      <c r="G62" s="2">
        <v>1.7833333333333332</v>
      </c>
      <c r="H62" s="7">
        <v>566639.75804375799</v>
      </c>
      <c r="I62" s="7">
        <v>93830.666666666672</v>
      </c>
      <c r="J62" s="30">
        <v>0</v>
      </c>
      <c r="K62" s="4">
        <v>1.65</v>
      </c>
      <c r="L62" s="7">
        <v>934955.60077220073</v>
      </c>
      <c r="M62" s="7">
        <v>96242.162499999991</v>
      </c>
      <c r="N62" s="7">
        <v>1031197.7632722007</v>
      </c>
      <c r="O62" s="31">
        <v>1696.04895275033</v>
      </c>
      <c r="P62" s="31">
        <v>2391.9120957014184</v>
      </c>
      <c r="Q62" s="31">
        <v>70.907662359262858</v>
      </c>
      <c r="R62" s="32">
        <v>156541.37263827687</v>
      </c>
      <c r="S62" s="33">
        <f t="shared" si="0"/>
        <v>257.46936289190273</v>
      </c>
      <c r="T62" s="34">
        <f t="shared" si="1"/>
        <v>81.671827286335542</v>
      </c>
      <c r="U62" s="32">
        <v>62944</v>
      </c>
      <c r="V62" s="33">
        <f t="shared" si="2"/>
        <v>103.52631578947368</v>
      </c>
      <c r="W62" s="35">
        <f t="shared" si="3"/>
        <v>86.000009579302073</v>
      </c>
      <c r="X62" s="36">
        <v>0</v>
      </c>
      <c r="Y62" s="37">
        <f t="shared" si="4"/>
        <v>0</v>
      </c>
      <c r="Z62" s="38">
        <f t="shared" si="5"/>
        <v>62944</v>
      </c>
      <c r="AA62" s="39">
        <f t="shared" si="6"/>
        <v>103.52631578947368</v>
      </c>
      <c r="AB62" s="40">
        <f t="shared" si="7"/>
        <v>86.000009579302073</v>
      </c>
      <c r="AC62" s="32">
        <f t="shared" si="8"/>
        <v>219485.37263827687</v>
      </c>
      <c r="AD62" s="33">
        <f t="shared" si="9"/>
        <v>360.99567868137643</v>
      </c>
      <c r="AE62" s="35">
        <f t="shared" si="10"/>
        <v>86.000009579302073</v>
      </c>
      <c r="AF62" s="41"/>
      <c r="AG62" s="119">
        <v>0</v>
      </c>
      <c r="AH62" s="41"/>
      <c r="AI62" s="32">
        <v>71226.450444400572</v>
      </c>
      <c r="AJ62" s="33">
        <f t="shared" si="11"/>
        <v>70.907662359262858</v>
      </c>
      <c r="AK62" s="33">
        <v>0</v>
      </c>
      <c r="AL62" s="42">
        <f t="shared" si="12"/>
        <v>0</v>
      </c>
      <c r="AM62" s="43">
        <f t="shared" si="13"/>
        <v>71226.450444400572</v>
      </c>
      <c r="AO62" s="44">
        <v>3179.9294931475297</v>
      </c>
      <c r="AQ62" s="44">
        <v>56663.975804375805</v>
      </c>
      <c r="AS62" s="220"/>
      <c r="AT62" s="86">
        <v>-309660.95</v>
      </c>
      <c r="AU62" s="86">
        <v>-131947.64080917562</v>
      </c>
      <c r="AV62" s="86">
        <v>-1201.9128524547898</v>
      </c>
      <c r="AW62" s="86">
        <v>-40633</v>
      </c>
      <c r="AX62" s="129">
        <v>-104903.749285</v>
      </c>
    </row>
    <row r="63" spans="1:50">
      <c r="A63" s="26">
        <v>401</v>
      </c>
      <c r="B63" s="27">
        <v>4201</v>
      </c>
      <c r="C63" s="28"/>
      <c r="D63" s="29" t="s">
        <v>239</v>
      </c>
      <c r="E63" s="7">
        <v>1031.6666666666667</v>
      </c>
      <c r="F63" s="7">
        <v>1533544.3333333333</v>
      </c>
      <c r="G63" s="2">
        <v>1.3666666666666665</v>
      </c>
      <c r="H63" s="7">
        <v>1122574.888888889</v>
      </c>
      <c r="I63" s="7">
        <v>157718</v>
      </c>
      <c r="J63" s="30">
        <v>0</v>
      </c>
      <c r="K63" s="4">
        <v>1.65</v>
      </c>
      <c r="L63" s="7">
        <v>1852248.5666666667</v>
      </c>
      <c r="M63" s="7">
        <v>193458.37083333335</v>
      </c>
      <c r="N63" s="7">
        <v>2045706.9375</v>
      </c>
      <c r="O63" s="31">
        <v>1982.9146405492729</v>
      </c>
      <c r="P63" s="31">
        <v>2391.9120957014184</v>
      </c>
      <c r="Q63" s="31">
        <v>82.900815799745828</v>
      </c>
      <c r="R63" s="32">
        <v>156121.14525582644</v>
      </c>
      <c r="S63" s="33">
        <f t="shared" si="0"/>
        <v>151.3290584062938</v>
      </c>
      <c r="T63" s="34">
        <f t="shared" si="1"/>
        <v>89.227513953839804</v>
      </c>
      <c r="U63" s="32">
        <v>0</v>
      </c>
      <c r="V63" s="33">
        <f t="shared" si="2"/>
        <v>0</v>
      </c>
      <c r="W63" s="35">
        <f t="shared" si="3"/>
        <v>89.227513953839804</v>
      </c>
      <c r="X63" s="36">
        <v>0</v>
      </c>
      <c r="Y63" s="37">
        <f t="shared" si="4"/>
        <v>0</v>
      </c>
      <c r="Z63" s="38">
        <f t="shared" si="5"/>
        <v>0</v>
      </c>
      <c r="AA63" s="39">
        <f t="shared" si="6"/>
        <v>0</v>
      </c>
      <c r="AB63" s="40">
        <f t="shared" si="7"/>
        <v>89.227513953839804</v>
      </c>
      <c r="AC63" s="32">
        <f t="shared" si="8"/>
        <v>156121.14525582644</v>
      </c>
      <c r="AD63" s="33">
        <f t="shared" si="9"/>
        <v>151.3290584062938</v>
      </c>
      <c r="AE63" s="35">
        <f t="shared" si="10"/>
        <v>89.227513953839804</v>
      </c>
      <c r="AF63" s="41"/>
      <c r="AG63" s="119">
        <v>0</v>
      </c>
      <c r="AH63" s="41"/>
      <c r="AI63" s="32">
        <v>0</v>
      </c>
      <c r="AJ63" s="33">
        <f t="shared" si="11"/>
        <v>82.900815799745828</v>
      </c>
      <c r="AK63" s="33">
        <v>0</v>
      </c>
      <c r="AL63" s="42">
        <f t="shared" si="12"/>
        <v>0</v>
      </c>
      <c r="AM63" s="43">
        <f t="shared" si="13"/>
        <v>0</v>
      </c>
      <c r="AO63" s="44">
        <v>9420.3642988731881</v>
      </c>
      <c r="AQ63" s="44">
        <v>112257.4888888889</v>
      </c>
      <c r="AS63" s="220"/>
      <c r="AT63" s="86">
        <v>-547822.05000000005</v>
      </c>
      <c r="AU63" s="86">
        <v>-233428.96588334226</v>
      </c>
      <c r="AV63" s="86">
        <v>-2126.3076210371282</v>
      </c>
      <c r="AW63" s="86">
        <v>-80102</v>
      </c>
      <c r="AX63" s="129">
        <v>-185585.53652600001</v>
      </c>
    </row>
    <row r="64" spans="1:50">
      <c r="A64" s="26">
        <v>402</v>
      </c>
      <c r="B64" s="27">
        <v>4202</v>
      </c>
      <c r="C64" s="28"/>
      <c r="D64" s="29" t="s">
        <v>240</v>
      </c>
      <c r="E64" s="7">
        <v>565.66666666666663</v>
      </c>
      <c r="F64" s="7">
        <v>933221</v>
      </c>
      <c r="G64" s="2">
        <v>1.7</v>
      </c>
      <c r="H64" s="7">
        <v>548953.5294117647</v>
      </c>
      <c r="I64" s="7">
        <v>68808</v>
      </c>
      <c r="J64" s="30">
        <v>0</v>
      </c>
      <c r="K64" s="4">
        <v>1.65</v>
      </c>
      <c r="L64" s="7">
        <v>905773.32352941169</v>
      </c>
      <c r="M64" s="7">
        <v>84904.075000000012</v>
      </c>
      <c r="N64" s="7">
        <v>990677.39852941176</v>
      </c>
      <c r="O64" s="31">
        <v>1751.3448412423309</v>
      </c>
      <c r="P64" s="31">
        <v>2391.9120957014184</v>
      </c>
      <c r="Q64" s="31">
        <v>73.219448339666343</v>
      </c>
      <c r="R64" s="32">
        <v>134068.59113410552</v>
      </c>
      <c r="S64" s="33">
        <f t="shared" si="0"/>
        <v>237.00988414986244</v>
      </c>
      <c r="T64" s="34">
        <f t="shared" si="1"/>
        <v>83.128252453989745</v>
      </c>
      <c r="U64" s="32">
        <v>38855</v>
      </c>
      <c r="V64" s="33">
        <f t="shared" si="2"/>
        <v>68.688862698880385</v>
      </c>
      <c r="W64" s="35">
        <f t="shared" si="3"/>
        <v>85.999965959779658</v>
      </c>
      <c r="X64" s="36">
        <v>0</v>
      </c>
      <c r="Y64" s="37">
        <f t="shared" si="4"/>
        <v>0</v>
      </c>
      <c r="Z64" s="38">
        <f t="shared" si="5"/>
        <v>38855</v>
      </c>
      <c r="AA64" s="39">
        <f t="shared" si="6"/>
        <v>68.688862698880385</v>
      </c>
      <c r="AB64" s="40">
        <f t="shared" si="7"/>
        <v>85.999965959779658</v>
      </c>
      <c r="AC64" s="32">
        <f t="shared" si="8"/>
        <v>172923.59113410552</v>
      </c>
      <c r="AD64" s="33">
        <f t="shared" si="9"/>
        <v>305.69874684874281</v>
      </c>
      <c r="AE64" s="35">
        <f t="shared" si="10"/>
        <v>85.999965959779658</v>
      </c>
      <c r="AF64" s="41"/>
      <c r="AG64" s="119">
        <v>0</v>
      </c>
      <c r="AH64" s="41"/>
      <c r="AI64" s="32">
        <v>49262.406784702856</v>
      </c>
      <c r="AJ64" s="33">
        <f t="shared" si="11"/>
        <v>73.219448339666343</v>
      </c>
      <c r="AK64" s="33">
        <v>0</v>
      </c>
      <c r="AL64" s="42">
        <f t="shared" si="12"/>
        <v>0</v>
      </c>
      <c r="AM64" s="43">
        <f t="shared" si="13"/>
        <v>49262.406784702856</v>
      </c>
      <c r="AO64" s="44">
        <v>2559.8729638357913</v>
      </c>
      <c r="AQ64" s="44">
        <v>54895.352941176468</v>
      </c>
      <c r="AS64" s="220"/>
      <c r="AT64" s="86">
        <v>-291657.40000000002</v>
      </c>
      <c r="AU64" s="86">
        <v>-124276.26634352587</v>
      </c>
      <c r="AV64" s="86">
        <v>-1132.0341982423022</v>
      </c>
      <c r="AW64" s="86">
        <v>-38406</v>
      </c>
      <c r="AX64" s="129">
        <v>-98804.694094000006</v>
      </c>
    </row>
    <row r="65" spans="1:50">
      <c r="A65" s="26">
        <v>403</v>
      </c>
      <c r="B65" s="27">
        <v>2228</v>
      </c>
      <c r="C65" s="28">
        <v>351</v>
      </c>
      <c r="D65" s="29" t="s">
        <v>241</v>
      </c>
      <c r="E65" s="7">
        <v>1010.6666666666666</v>
      </c>
      <c r="F65" s="7">
        <v>2020200</v>
      </c>
      <c r="G65" s="2">
        <v>1.54</v>
      </c>
      <c r="H65" s="7">
        <v>1311818.1818181819</v>
      </c>
      <c r="I65" s="7">
        <v>216186.66666666666</v>
      </c>
      <c r="J65" s="30">
        <v>0</v>
      </c>
      <c r="K65" s="4">
        <v>1.65</v>
      </c>
      <c r="L65" s="7">
        <v>2164500</v>
      </c>
      <c r="M65" s="7">
        <v>221189.48749999996</v>
      </c>
      <c r="N65" s="7">
        <v>2385689.4874999998</v>
      </c>
      <c r="O65" s="31">
        <v>2360.5107066292876</v>
      </c>
      <c r="P65" s="31">
        <v>2391.9120957014184</v>
      </c>
      <c r="Q65" s="31">
        <v>98.687184653292093</v>
      </c>
      <c r="R65" s="32">
        <v>11742.444772226461</v>
      </c>
      <c r="S65" s="33">
        <f t="shared" si="0"/>
        <v>11.618513956688451</v>
      </c>
      <c r="T65" s="34">
        <f t="shared" si="1"/>
        <v>99.172926331573947</v>
      </c>
      <c r="U65" s="32">
        <v>0</v>
      </c>
      <c r="V65" s="33">
        <f t="shared" si="2"/>
        <v>0</v>
      </c>
      <c r="W65" s="35">
        <f t="shared" si="3"/>
        <v>99.172926331573947</v>
      </c>
      <c r="X65" s="36">
        <v>0</v>
      </c>
      <c r="Y65" s="37">
        <f t="shared" si="4"/>
        <v>0</v>
      </c>
      <c r="Z65" s="38">
        <f t="shared" si="5"/>
        <v>0</v>
      </c>
      <c r="AA65" s="39">
        <f t="shared" si="6"/>
        <v>0</v>
      </c>
      <c r="AB65" s="40">
        <f t="shared" si="7"/>
        <v>99.172926331573947</v>
      </c>
      <c r="AC65" s="32">
        <f t="shared" si="8"/>
        <v>11742.444772226461</v>
      </c>
      <c r="AD65" s="33">
        <f t="shared" si="9"/>
        <v>11.618513956688451</v>
      </c>
      <c r="AE65" s="35">
        <f t="shared" si="10"/>
        <v>99.172926331573947</v>
      </c>
      <c r="AF65" s="41"/>
      <c r="AG65" s="119">
        <v>0</v>
      </c>
      <c r="AH65" s="41"/>
      <c r="AI65" s="32">
        <v>0</v>
      </c>
      <c r="AJ65" s="33">
        <f t="shared" si="11"/>
        <v>98.687184653292093</v>
      </c>
      <c r="AK65" s="33">
        <v>0</v>
      </c>
      <c r="AL65" s="42">
        <f t="shared" si="12"/>
        <v>0</v>
      </c>
      <c r="AM65" s="43">
        <f t="shared" si="13"/>
        <v>0</v>
      </c>
      <c r="AO65" s="44">
        <v>6160.4098517987477</v>
      </c>
      <c r="AQ65" s="44">
        <v>131181.81818181818</v>
      </c>
      <c r="AS65" s="220"/>
      <c r="AT65" s="86">
        <v>-524674.65</v>
      </c>
      <c r="AU65" s="86">
        <v>-223565.77014179257</v>
      </c>
      <c r="AV65" s="86">
        <v>-2036.4636370496439</v>
      </c>
      <c r="AW65" s="86">
        <v>-76722</v>
      </c>
      <c r="AX65" s="129">
        <v>-177743.894138</v>
      </c>
    </row>
    <row r="66" spans="1:50" s="45" customFormat="1">
      <c r="A66" s="26">
        <v>404</v>
      </c>
      <c r="B66" s="27">
        <v>4204</v>
      </c>
      <c r="C66" s="28"/>
      <c r="D66" s="29" t="s">
        <v>242</v>
      </c>
      <c r="E66" s="7">
        <v>15530.333333333334</v>
      </c>
      <c r="F66" s="7">
        <v>33135571.333333332</v>
      </c>
      <c r="G66" s="2">
        <v>1.63</v>
      </c>
      <c r="H66" s="7">
        <v>20328571.370143149</v>
      </c>
      <c r="I66" s="7">
        <v>2856682.6666666665</v>
      </c>
      <c r="J66" s="30">
        <v>5171000</v>
      </c>
      <c r="K66" s="4">
        <v>1.65</v>
      </c>
      <c r="L66" s="7">
        <v>28307694.907975461</v>
      </c>
      <c r="M66" s="7">
        <v>3518904.8587500006</v>
      </c>
      <c r="N66" s="7">
        <v>31826599.766725462</v>
      </c>
      <c r="O66" s="31">
        <v>2049.3185228944726</v>
      </c>
      <c r="P66" s="31">
        <v>2391.9120957014184</v>
      </c>
      <c r="Q66" s="31">
        <v>85.67699986037816</v>
      </c>
      <c r="R66" s="32">
        <v>1968619.1819133041</v>
      </c>
      <c r="S66" s="33">
        <f t="shared" si="0"/>
        <v>126.75962193856994</v>
      </c>
      <c r="T66" s="34">
        <f t="shared" si="1"/>
        <v>90.976509912038182</v>
      </c>
      <c r="U66" s="32">
        <v>0</v>
      </c>
      <c r="V66" s="33">
        <f t="shared" si="2"/>
        <v>0</v>
      </c>
      <c r="W66" s="35">
        <f t="shared" si="3"/>
        <v>90.976509912038182</v>
      </c>
      <c r="X66" s="36">
        <v>0</v>
      </c>
      <c r="Y66" s="37">
        <f t="shared" si="4"/>
        <v>0</v>
      </c>
      <c r="Z66" s="38">
        <f t="shared" si="5"/>
        <v>0</v>
      </c>
      <c r="AA66" s="39">
        <f t="shared" si="6"/>
        <v>0</v>
      </c>
      <c r="AB66" s="40">
        <f t="shared" si="7"/>
        <v>90.976509912038182</v>
      </c>
      <c r="AC66" s="32">
        <f t="shared" si="8"/>
        <v>1968619.1819133041</v>
      </c>
      <c r="AD66" s="33">
        <f t="shared" si="9"/>
        <v>126.75962193856994</v>
      </c>
      <c r="AE66" s="35">
        <f t="shared" si="10"/>
        <v>90.976509912038182</v>
      </c>
      <c r="AF66" s="41"/>
      <c r="AG66" s="119">
        <v>0</v>
      </c>
      <c r="AH66" s="41"/>
      <c r="AI66" s="32">
        <v>0</v>
      </c>
      <c r="AJ66" s="33">
        <f t="shared" si="11"/>
        <v>85.67699986037816</v>
      </c>
      <c r="AK66" s="33">
        <v>0</v>
      </c>
      <c r="AL66" s="42">
        <f t="shared" si="12"/>
        <v>0</v>
      </c>
      <c r="AM66" s="43">
        <f t="shared" si="13"/>
        <v>0</v>
      </c>
      <c r="AN66" s="1"/>
      <c r="AO66" s="44">
        <v>236851.75502641877</v>
      </c>
      <c r="AP66" s="1"/>
      <c r="AQ66" s="44">
        <v>2032857.1370143152</v>
      </c>
      <c r="AR66" s="7"/>
      <c r="AS66" s="220"/>
      <c r="AT66" s="86">
        <v>-8057871.1500000004</v>
      </c>
      <c r="AU66" s="86">
        <v>-3433488.028697236</v>
      </c>
      <c r="AV66" s="86">
        <v>-31275.689092532033</v>
      </c>
      <c r="AW66" s="86">
        <v>-1636896</v>
      </c>
      <c r="AX66" s="129">
        <v>-2729762.8447730001</v>
      </c>
    </row>
    <row r="67" spans="1:50">
      <c r="A67" s="26">
        <v>405</v>
      </c>
      <c r="B67" s="27">
        <v>4205</v>
      </c>
      <c r="C67" s="28"/>
      <c r="D67" s="29" t="s">
        <v>243</v>
      </c>
      <c r="E67" s="7">
        <v>1593.6666666666667</v>
      </c>
      <c r="F67" s="7">
        <v>3033617.3333333335</v>
      </c>
      <c r="G67" s="2">
        <v>1.6499999999999997</v>
      </c>
      <c r="H67" s="7">
        <v>1838555.9595959596</v>
      </c>
      <c r="I67" s="7">
        <v>232333.66666666666</v>
      </c>
      <c r="J67" s="30">
        <v>0</v>
      </c>
      <c r="K67" s="4">
        <v>1.65</v>
      </c>
      <c r="L67" s="7">
        <v>3033617.3333333335</v>
      </c>
      <c r="M67" s="7">
        <v>283870.74</v>
      </c>
      <c r="N67" s="7">
        <v>3317488.0733333332</v>
      </c>
      <c r="O67" s="31">
        <v>2081.6699895419365</v>
      </c>
      <c r="P67" s="31">
        <v>2391.9120957014184</v>
      </c>
      <c r="Q67" s="31">
        <v>87.02953562896279</v>
      </c>
      <c r="R67" s="32">
        <v>182936.32617764626</v>
      </c>
      <c r="S67" s="33">
        <f t="shared" ref="S67:S130" si="14">R67/E67</f>
        <v>114.78957927900832</v>
      </c>
      <c r="T67" s="34">
        <f t="shared" ref="T67:T130" si="15">(N67+R67)/E67*100/$O$383</f>
        <v>91.828607446246508</v>
      </c>
      <c r="U67" s="32">
        <v>0</v>
      </c>
      <c r="V67" s="33">
        <f t="shared" ref="V67:V130" si="16">U67/E67</f>
        <v>0</v>
      </c>
      <c r="W67" s="35">
        <f t="shared" ref="W67:W130" si="17">(N67+R67+U67)/E67*100/$O$383</f>
        <v>91.828607446246508</v>
      </c>
      <c r="X67" s="36">
        <v>0</v>
      </c>
      <c r="Y67" s="37">
        <f t="shared" ref="Y67:Y130" si="18">Z67-U67</f>
        <v>0</v>
      </c>
      <c r="Z67" s="38">
        <f t="shared" ref="Z67:Z130" si="19">IF(X67=0,U67,U67-(U67*X67/100))</f>
        <v>0</v>
      </c>
      <c r="AA67" s="39">
        <f t="shared" ref="AA67:AA130" si="20">Z67/E67</f>
        <v>0</v>
      </c>
      <c r="AB67" s="40">
        <f t="shared" ref="AB67:AB130" si="21">(N67+R67+Z67)/E67*100/$O$383</f>
        <v>91.828607446246508</v>
      </c>
      <c r="AC67" s="32">
        <f t="shared" ref="AC67:AC130" si="22">R67+Z67</f>
        <v>182936.32617764626</v>
      </c>
      <c r="AD67" s="33">
        <f t="shared" ref="AD67:AD130" si="23">S67+AA67</f>
        <v>114.78957927900832</v>
      </c>
      <c r="AE67" s="35">
        <f t="shared" ref="AE67:AE130" si="24">(N67+AC67)/E67*100/$O$383</f>
        <v>91.828607446246508</v>
      </c>
      <c r="AF67" s="41"/>
      <c r="AG67" s="119">
        <v>0</v>
      </c>
      <c r="AH67" s="41"/>
      <c r="AI67" s="32">
        <v>29291.827127469362</v>
      </c>
      <c r="AJ67" s="33">
        <f t="shared" ref="AJ67:AJ130" si="25">Q67</f>
        <v>87.02953562896279</v>
      </c>
      <c r="AK67" s="33">
        <v>0</v>
      </c>
      <c r="AL67" s="42">
        <f t="shared" ref="AL67:AL130" si="26">AM67-AI67</f>
        <v>0</v>
      </c>
      <c r="AM67" s="43">
        <f t="shared" ref="AM67:AM130" si="27">IF(AK67=0,AI67,AI67-(AI67*AK67/100))</f>
        <v>29291.827127469362</v>
      </c>
      <c r="AO67" s="44">
        <v>10117.307012355828</v>
      </c>
      <c r="AQ67" s="44">
        <v>183855.59595959596</v>
      </c>
      <c r="AS67" s="220"/>
      <c r="AT67" s="86">
        <v>-836393.15</v>
      </c>
      <c r="AU67" s="86">
        <v>-356390.13946132816</v>
      </c>
      <c r="AV67" s="86">
        <v>-3246.3626214144324</v>
      </c>
      <c r="AW67" s="86">
        <v>-107748</v>
      </c>
      <c r="AX67" s="129">
        <v>-283344.67830199999</v>
      </c>
    </row>
    <row r="68" spans="1:50">
      <c r="A68" s="26">
        <v>406</v>
      </c>
      <c r="B68" s="27">
        <v>4206</v>
      </c>
      <c r="C68" s="28"/>
      <c r="D68" s="29" t="s">
        <v>244</v>
      </c>
      <c r="E68" s="7">
        <v>3173</v>
      </c>
      <c r="F68" s="7">
        <v>5257260</v>
      </c>
      <c r="G68" s="2">
        <v>1.7566666666666668</v>
      </c>
      <c r="H68" s="7">
        <v>2992663.3115006741</v>
      </c>
      <c r="I68" s="7">
        <v>494830.33333333331</v>
      </c>
      <c r="J68" s="30">
        <v>0</v>
      </c>
      <c r="K68" s="4">
        <v>1.65</v>
      </c>
      <c r="L68" s="7">
        <v>4937894.4639761122</v>
      </c>
      <c r="M68" s="7">
        <v>494918.56666666665</v>
      </c>
      <c r="N68" s="7">
        <v>5432813.0306427786</v>
      </c>
      <c r="O68" s="31">
        <v>1712.2007660393251</v>
      </c>
      <c r="P68" s="31">
        <v>2391.9120957014184</v>
      </c>
      <c r="Q68" s="31">
        <v>71.58293020535227</v>
      </c>
      <c r="R68" s="32">
        <v>797987.8981365941</v>
      </c>
      <c r="S68" s="33">
        <f t="shared" si="14"/>
        <v>251.49319197497451</v>
      </c>
      <c r="T68" s="34">
        <f t="shared" si="15"/>
        <v>82.09724602937186</v>
      </c>
      <c r="U68" s="32">
        <v>296201</v>
      </c>
      <c r="V68" s="33">
        <f t="shared" si="16"/>
        <v>93.350456980775292</v>
      </c>
      <c r="W68" s="35">
        <f t="shared" si="17"/>
        <v>86.000000530615381</v>
      </c>
      <c r="X68" s="36">
        <v>0</v>
      </c>
      <c r="Y68" s="37">
        <f t="shared" si="18"/>
        <v>0</v>
      </c>
      <c r="Z68" s="38">
        <f t="shared" si="19"/>
        <v>296201</v>
      </c>
      <c r="AA68" s="39">
        <f t="shared" si="20"/>
        <v>93.350456980775292</v>
      </c>
      <c r="AB68" s="40">
        <f t="shared" si="21"/>
        <v>86.000000530615381</v>
      </c>
      <c r="AC68" s="32">
        <f t="shared" si="22"/>
        <v>1094188.8981365941</v>
      </c>
      <c r="AD68" s="33">
        <f t="shared" si="23"/>
        <v>344.84364895574981</v>
      </c>
      <c r="AE68" s="35">
        <f t="shared" si="24"/>
        <v>86.000000530615381</v>
      </c>
      <c r="AF68" s="41"/>
      <c r="AG68" s="119">
        <v>0</v>
      </c>
      <c r="AH68" s="41"/>
      <c r="AI68" s="32">
        <v>41731.953883093542</v>
      </c>
      <c r="AJ68" s="33">
        <f t="shared" si="25"/>
        <v>71.58293020535227</v>
      </c>
      <c r="AK68" s="33">
        <v>0</v>
      </c>
      <c r="AL68" s="42">
        <f t="shared" si="26"/>
        <v>0</v>
      </c>
      <c r="AM68" s="43">
        <f t="shared" si="27"/>
        <v>41731.953883093542</v>
      </c>
      <c r="AO68" s="44">
        <v>29380.933105110162</v>
      </c>
      <c r="AQ68" s="44">
        <v>299266.33115006745</v>
      </c>
      <c r="AS68" s="220"/>
      <c r="AT68" s="86">
        <v>-1652210.8</v>
      </c>
      <c r="AU68" s="86">
        <v>-704012.99381905666</v>
      </c>
      <c r="AV68" s="86">
        <v>-6412.8639237288789</v>
      </c>
      <c r="AW68" s="86">
        <v>-237877</v>
      </c>
      <c r="AX68" s="129">
        <v>-559719.00781400001</v>
      </c>
    </row>
    <row r="69" spans="1:50">
      <c r="A69" s="26">
        <v>407</v>
      </c>
      <c r="B69" s="27">
        <v>4207</v>
      </c>
      <c r="C69" s="28"/>
      <c r="D69" s="29" t="s">
        <v>245</v>
      </c>
      <c r="E69" s="7">
        <v>1626.3333333333333</v>
      </c>
      <c r="F69" s="7">
        <v>2571838</v>
      </c>
      <c r="G69" s="2">
        <v>1.84</v>
      </c>
      <c r="H69" s="7">
        <v>1397738.043478261</v>
      </c>
      <c r="I69" s="7">
        <v>213399</v>
      </c>
      <c r="J69" s="30">
        <v>0</v>
      </c>
      <c r="K69" s="4">
        <v>1.65</v>
      </c>
      <c r="L69" s="7">
        <v>2306267.7717391304</v>
      </c>
      <c r="M69" s="7">
        <v>220153.64749999999</v>
      </c>
      <c r="N69" s="7">
        <v>2526421.4192391303</v>
      </c>
      <c r="O69" s="31">
        <v>1553.4462508131567</v>
      </c>
      <c r="P69" s="31">
        <v>2391.9120957014184</v>
      </c>
      <c r="Q69" s="31">
        <v>64.94579184598399</v>
      </c>
      <c r="R69" s="32">
        <v>504541.23238921224</v>
      </c>
      <c r="S69" s="33">
        <f t="shared" si="14"/>
        <v>310.23236260865684</v>
      </c>
      <c r="T69" s="34">
        <f t="shared" si="15"/>
        <v>77.915848862969852</v>
      </c>
      <c r="U69" s="32">
        <v>314477</v>
      </c>
      <c r="V69" s="33">
        <f t="shared" si="16"/>
        <v>193.3656486985038</v>
      </c>
      <c r="W69" s="35">
        <f t="shared" si="17"/>
        <v>85.999994139295325</v>
      </c>
      <c r="X69" s="36">
        <v>0</v>
      </c>
      <c r="Y69" s="37">
        <f t="shared" si="18"/>
        <v>0</v>
      </c>
      <c r="Z69" s="38">
        <f t="shared" si="19"/>
        <v>314477</v>
      </c>
      <c r="AA69" s="39">
        <f t="shared" si="20"/>
        <v>193.3656486985038</v>
      </c>
      <c r="AB69" s="40">
        <f t="shared" si="21"/>
        <v>85.999994139295325</v>
      </c>
      <c r="AC69" s="32">
        <f t="shared" si="22"/>
        <v>819018.23238921224</v>
      </c>
      <c r="AD69" s="33">
        <f t="shared" si="23"/>
        <v>503.59801130716062</v>
      </c>
      <c r="AE69" s="35">
        <f t="shared" si="24"/>
        <v>85.999994139295325</v>
      </c>
      <c r="AF69" s="41"/>
      <c r="AG69" s="119">
        <v>0</v>
      </c>
      <c r="AH69" s="41"/>
      <c r="AI69" s="32">
        <v>290748.77914710523</v>
      </c>
      <c r="AJ69" s="33">
        <f t="shared" si="25"/>
        <v>64.94579184598399</v>
      </c>
      <c r="AK69" s="33">
        <v>0</v>
      </c>
      <c r="AL69" s="42">
        <f t="shared" si="26"/>
        <v>0</v>
      </c>
      <c r="AM69" s="43">
        <f t="shared" si="27"/>
        <v>290748.77914710523</v>
      </c>
      <c r="AO69" s="44">
        <v>12039.181121023912</v>
      </c>
      <c r="AQ69" s="44">
        <v>139773.80434782608</v>
      </c>
      <c r="AS69" s="220"/>
      <c r="AT69" s="86">
        <v>-824562.25</v>
      </c>
      <c r="AU69" s="86">
        <v>-351348.95052675833</v>
      </c>
      <c r="AV69" s="86">
        <v>-3200.4423629319404</v>
      </c>
      <c r="AW69" s="86">
        <v>-96838</v>
      </c>
      <c r="AX69" s="129">
        <v>-279336.727748</v>
      </c>
    </row>
    <row r="70" spans="1:50">
      <c r="A70" s="26">
        <v>408</v>
      </c>
      <c r="B70" s="27">
        <v>4208</v>
      </c>
      <c r="C70" s="28"/>
      <c r="D70" s="29" t="s">
        <v>246</v>
      </c>
      <c r="E70" s="7">
        <v>191.66666666666666</v>
      </c>
      <c r="F70" s="7">
        <v>355075</v>
      </c>
      <c r="G70" s="2">
        <v>1.6333333333333335</v>
      </c>
      <c r="H70" s="7">
        <v>217717.41421568627</v>
      </c>
      <c r="I70" s="7">
        <v>25390.333333333332</v>
      </c>
      <c r="J70" s="30">
        <v>0</v>
      </c>
      <c r="K70" s="4">
        <v>1.65</v>
      </c>
      <c r="L70" s="7">
        <v>359233.73345588235</v>
      </c>
      <c r="M70" s="7">
        <v>30605.0625</v>
      </c>
      <c r="N70" s="7">
        <v>389838.79595588235</v>
      </c>
      <c r="O70" s="31">
        <v>2033.9415441176473</v>
      </c>
      <c r="P70" s="31">
        <v>2391.9120957014184</v>
      </c>
      <c r="Q70" s="31">
        <v>85.0341259519072</v>
      </c>
      <c r="R70" s="32">
        <v>25386.078283149101</v>
      </c>
      <c r="S70" s="33">
        <f t="shared" si="14"/>
        <v>132.44910408599532</v>
      </c>
      <c r="T70" s="34">
        <f t="shared" si="15"/>
        <v>90.571499349701455</v>
      </c>
      <c r="U70" s="32">
        <v>0</v>
      </c>
      <c r="V70" s="33">
        <f t="shared" si="16"/>
        <v>0</v>
      </c>
      <c r="W70" s="35">
        <f t="shared" si="17"/>
        <v>90.571499349701455</v>
      </c>
      <c r="X70" s="36">
        <v>0</v>
      </c>
      <c r="Y70" s="37">
        <f t="shared" si="18"/>
        <v>0</v>
      </c>
      <c r="Z70" s="38">
        <f t="shared" si="19"/>
        <v>0</v>
      </c>
      <c r="AA70" s="39">
        <f t="shared" si="20"/>
        <v>0</v>
      </c>
      <c r="AB70" s="40">
        <f t="shared" si="21"/>
        <v>90.571499349701455</v>
      </c>
      <c r="AC70" s="32">
        <f t="shared" si="22"/>
        <v>25386.078283149101</v>
      </c>
      <c r="AD70" s="33">
        <f t="shared" si="23"/>
        <v>132.44910408599532</v>
      </c>
      <c r="AE70" s="35">
        <f t="shared" si="24"/>
        <v>90.571499349701455</v>
      </c>
      <c r="AF70" s="41"/>
      <c r="AG70" s="119">
        <v>0</v>
      </c>
      <c r="AH70" s="41"/>
      <c r="AI70" s="32">
        <v>1404.1075463330558</v>
      </c>
      <c r="AJ70" s="33">
        <f t="shared" si="25"/>
        <v>85.0341259519072</v>
      </c>
      <c r="AK70" s="33">
        <v>0</v>
      </c>
      <c r="AL70" s="42">
        <f t="shared" si="26"/>
        <v>0</v>
      </c>
      <c r="AM70" s="43">
        <f t="shared" si="27"/>
        <v>1404.1075463330558</v>
      </c>
      <c r="AO70" s="44">
        <v>836.50032706876664</v>
      </c>
      <c r="AQ70" s="44">
        <v>21771.741421568626</v>
      </c>
      <c r="AS70" s="220"/>
      <c r="AT70" s="86">
        <v>-99276.7</v>
      </c>
      <c r="AU70" s="86">
        <v>-42302.150624868591</v>
      </c>
      <c r="AV70" s="86">
        <v>-385.33086465743264</v>
      </c>
      <c r="AW70" s="86">
        <v>-7076</v>
      </c>
      <c r="AX70" s="129">
        <v>-33631.932910000003</v>
      </c>
    </row>
    <row r="71" spans="1:50">
      <c r="A71" s="26">
        <v>409</v>
      </c>
      <c r="B71" s="27">
        <v>4209</v>
      </c>
      <c r="C71" s="28"/>
      <c r="D71" s="29" t="s">
        <v>247</v>
      </c>
      <c r="E71" s="7">
        <v>2128.3333333333335</v>
      </c>
      <c r="F71" s="7">
        <v>4037702.6666666665</v>
      </c>
      <c r="G71" s="2">
        <v>1.4400000000000002</v>
      </c>
      <c r="H71" s="7">
        <v>2803960.1851851852</v>
      </c>
      <c r="I71" s="7">
        <v>326736</v>
      </c>
      <c r="J71" s="30">
        <v>0</v>
      </c>
      <c r="K71" s="4">
        <v>1.65</v>
      </c>
      <c r="L71" s="7">
        <v>4626534.305555556</v>
      </c>
      <c r="M71" s="7">
        <v>400550.2583333333</v>
      </c>
      <c r="N71" s="7">
        <v>5027084.5638888888</v>
      </c>
      <c r="O71" s="31">
        <v>2361.9817841294698</v>
      </c>
      <c r="P71" s="31">
        <v>2391.9120957014184</v>
      </c>
      <c r="Q71" s="31">
        <v>98.748686808945152</v>
      </c>
      <c r="R71" s="32">
        <v>23569.621524383096</v>
      </c>
      <c r="S71" s="33">
        <f t="shared" si="14"/>
        <v>11.074215281620875</v>
      </c>
      <c r="T71" s="34">
        <f t="shared" si="15"/>
        <v>99.211672689635364</v>
      </c>
      <c r="U71" s="32">
        <v>0</v>
      </c>
      <c r="V71" s="33">
        <f t="shared" si="16"/>
        <v>0</v>
      </c>
      <c r="W71" s="35">
        <f t="shared" si="17"/>
        <v>99.211672689635364</v>
      </c>
      <c r="X71" s="36">
        <v>0</v>
      </c>
      <c r="Y71" s="37">
        <f t="shared" si="18"/>
        <v>0</v>
      </c>
      <c r="Z71" s="38">
        <f t="shared" si="19"/>
        <v>0</v>
      </c>
      <c r="AA71" s="39">
        <f t="shared" si="20"/>
        <v>0</v>
      </c>
      <c r="AB71" s="40">
        <f t="shared" si="21"/>
        <v>99.211672689635364</v>
      </c>
      <c r="AC71" s="32">
        <f t="shared" si="22"/>
        <v>23569.621524383096</v>
      </c>
      <c r="AD71" s="33">
        <f t="shared" si="23"/>
        <v>11.074215281620875</v>
      </c>
      <c r="AE71" s="35">
        <f t="shared" si="24"/>
        <v>99.211672689635364</v>
      </c>
      <c r="AF71" s="41"/>
      <c r="AG71" s="119">
        <v>0</v>
      </c>
      <c r="AH71" s="41"/>
      <c r="AI71" s="32">
        <v>0</v>
      </c>
      <c r="AJ71" s="33">
        <f t="shared" si="25"/>
        <v>98.748686808945152</v>
      </c>
      <c r="AK71" s="33">
        <v>0</v>
      </c>
      <c r="AL71" s="42">
        <f t="shared" si="26"/>
        <v>0</v>
      </c>
      <c r="AM71" s="43">
        <f t="shared" si="27"/>
        <v>0</v>
      </c>
      <c r="AO71" s="44">
        <v>20359.726022583382</v>
      </c>
      <c r="AQ71" s="44">
        <v>280396.01851851854</v>
      </c>
      <c r="AS71" s="220"/>
      <c r="AT71" s="86">
        <v>-1130108.05</v>
      </c>
      <c r="AU71" s="86">
        <v>-481543.134315214</v>
      </c>
      <c r="AV71" s="86">
        <v>-4386.382951566733</v>
      </c>
      <c r="AW71" s="86">
        <v>-175244</v>
      </c>
      <c r="AX71" s="129">
        <v>-382846.40727500001</v>
      </c>
    </row>
    <row r="72" spans="1:50">
      <c r="A72" s="26">
        <v>410</v>
      </c>
      <c r="B72" s="27">
        <v>4210</v>
      </c>
      <c r="C72" s="28"/>
      <c r="D72" s="29" t="s">
        <v>248</v>
      </c>
      <c r="E72" s="7">
        <v>259.66666666666669</v>
      </c>
      <c r="F72" s="7">
        <v>414852.66666666669</v>
      </c>
      <c r="G72" s="2">
        <v>1.6966666666666665</v>
      </c>
      <c r="H72" s="7">
        <v>244614.89324890135</v>
      </c>
      <c r="I72" s="7">
        <v>35618.333333333336</v>
      </c>
      <c r="J72" s="30">
        <v>0</v>
      </c>
      <c r="K72" s="4">
        <v>1.65</v>
      </c>
      <c r="L72" s="7">
        <v>403614.5738606872</v>
      </c>
      <c r="M72" s="7">
        <v>44130.004166666673</v>
      </c>
      <c r="N72" s="7">
        <v>447744.57802735385</v>
      </c>
      <c r="O72" s="31">
        <v>1724.3051785392317</v>
      </c>
      <c r="P72" s="31">
        <v>2391.9120957014184</v>
      </c>
      <c r="Q72" s="31">
        <v>72.088986114415974</v>
      </c>
      <c r="R72" s="32">
        <v>64141.447244552364</v>
      </c>
      <c r="S72" s="33">
        <f t="shared" si="14"/>
        <v>247.01455935000908</v>
      </c>
      <c r="T72" s="34">
        <f t="shared" si="15"/>
        <v>82.416061252082002</v>
      </c>
      <c r="U72" s="32">
        <v>22260</v>
      </c>
      <c r="V72" s="33">
        <f t="shared" si="16"/>
        <v>85.725288831835684</v>
      </c>
      <c r="W72" s="35">
        <f t="shared" si="17"/>
        <v>86.000026105384748</v>
      </c>
      <c r="X72" s="36">
        <v>0</v>
      </c>
      <c r="Y72" s="37">
        <f t="shared" si="18"/>
        <v>0</v>
      </c>
      <c r="Z72" s="38">
        <f t="shared" si="19"/>
        <v>22260</v>
      </c>
      <c r="AA72" s="39">
        <f t="shared" si="20"/>
        <v>85.725288831835684</v>
      </c>
      <c r="AB72" s="40">
        <f t="shared" si="21"/>
        <v>86.000026105384748</v>
      </c>
      <c r="AC72" s="32">
        <f t="shared" si="22"/>
        <v>86401.447244552372</v>
      </c>
      <c r="AD72" s="33">
        <f t="shared" si="23"/>
        <v>332.73984818184476</v>
      </c>
      <c r="AE72" s="35">
        <f t="shared" si="24"/>
        <v>86.000026105384748</v>
      </c>
      <c r="AF72" s="41"/>
      <c r="AG72" s="119">
        <v>0</v>
      </c>
      <c r="AH72" s="41"/>
      <c r="AI72" s="32">
        <v>6283.0421072453746</v>
      </c>
      <c r="AJ72" s="33">
        <f t="shared" si="25"/>
        <v>72.088986114415974</v>
      </c>
      <c r="AK72" s="33">
        <v>0</v>
      </c>
      <c r="AL72" s="42">
        <f t="shared" si="26"/>
        <v>0</v>
      </c>
      <c r="AM72" s="43">
        <f t="shared" si="27"/>
        <v>6283.0421072453746</v>
      </c>
      <c r="AO72" s="44">
        <v>2239.0057909805205</v>
      </c>
      <c r="AQ72" s="44">
        <v>24461.489324890135</v>
      </c>
      <c r="AS72" s="220"/>
      <c r="AT72" s="86">
        <v>-134769.35</v>
      </c>
      <c r="AU72" s="86">
        <v>-57425.717428578093</v>
      </c>
      <c r="AV72" s="86">
        <v>-523.09164010490861</v>
      </c>
      <c r="AW72" s="86">
        <v>-9606</v>
      </c>
      <c r="AX72" s="129">
        <v>-45655.784572999997</v>
      </c>
    </row>
    <row r="73" spans="1:50">
      <c r="A73" s="26">
        <v>411</v>
      </c>
      <c r="B73" s="27">
        <v>4211</v>
      </c>
      <c r="C73" s="28"/>
      <c r="D73" s="29" t="s">
        <v>249</v>
      </c>
      <c r="E73" s="7">
        <v>446.33333333333331</v>
      </c>
      <c r="F73" s="7">
        <v>581014.66666666663</v>
      </c>
      <c r="G73" s="2">
        <v>1.39</v>
      </c>
      <c r="H73" s="7">
        <v>417696.69621133129</v>
      </c>
      <c r="I73" s="7">
        <v>58199.333333333336</v>
      </c>
      <c r="J73" s="30">
        <v>0</v>
      </c>
      <c r="K73" s="4">
        <v>1.65</v>
      </c>
      <c r="L73" s="7">
        <v>689199.54874869657</v>
      </c>
      <c r="M73" s="7">
        <v>71840.65833333334</v>
      </c>
      <c r="N73" s="7">
        <v>761040.2070820299</v>
      </c>
      <c r="O73" s="31">
        <v>1705.0938172114188</v>
      </c>
      <c r="P73" s="31">
        <v>2391.9120957014184</v>
      </c>
      <c r="Q73" s="31">
        <v>71.285806040936762</v>
      </c>
      <c r="R73" s="32">
        <v>113423.45990410015</v>
      </c>
      <c r="S73" s="33">
        <f t="shared" si="14"/>
        <v>254.12276304129983</v>
      </c>
      <c r="T73" s="34">
        <f t="shared" si="15"/>
        <v>81.910057805790103</v>
      </c>
      <c r="U73" s="32">
        <v>43664</v>
      </c>
      <c r="V73" s="33">
        <f t="shared" si="16"/>
        <v>97.828230022404782</v>
      </c>
      <c r="W73" s="35">
        <f t="shared" si="17"/>
        <v>86.000017056308337</v>
      </c>
      <c r="X73" s="36">
        <v>0</v>
      </c>
      <c r="Y73" s="37">
        <f t="shared" si="18"/>
        <v>0</v>
      </c>
      <c r="Z73" s="38">
        <f t="shared" si="19"/>
        <v>43664</v>
      </c>
      <c r="AA73" s="39">
        <f t="shared" si="20"/>
        <v>97.828230022404782</v>
      </c>
      <c r="AB73" s="40">
        <f t="shared" si="21"/>
        <v>86.000017056308337</v>
      </c>
      <c r="AC73" s="32">
        <f t="shared" si="22"/>
        <v>157087.45990410016</v>
      </c>
      <c r="AD73" s="33">
        <f t="shared" si="23"/>
        <v>351.95099306370463</v>
      </c>
      <c r="AE73" s="35">
        <f t="shared" si="24"/>
        <v>86.000017056308337</v>
      </c>
      <c r="AF73" s="41"/>
      <c r="AG73" s="119">
        <v>0</v>
      </c>
      <c r="AH73" s="41"/>
      <c r="AI73" s="32">
        <v>33831.464486396711</v>
      </c>
      <c r="AJ73" s="33">
        <f t="shared" si="25"/>
        <v>71.285806040936762</v>
      </c>
      <c r="AK73" s="33">
        <v>0</v>
      </c>
      <c r="AL73" s="42">
        <f t="shared" si="26"/>
        <v>0</v>
      </c>
      <c r="AM73" s="43">
        <f t="shared" si="27"/>
        <v>33831.464486396711</v>
      </c>
      <c r="AO73" s="44">
        <v>3616.132848749739</v>
      </c>
      <c r="AQ73" s="44">
        <v>41769.669621133122</v>
      </c>
      <c r="AS73" s="220"/>
      <c r="AT73" s="86">
        <v>-231988.5</v>
      </c>
      <c r="AU73" s="86">
        <v>-98851.139543086712</v>
      </c>
      <c r="AV73" s="86">
        <v>-900.43637285234263</v>
      </c>
      <c r="AW73" s="86">
        <v>-22827</v>
      </c>
      <c r="AX73" s="129">
        <v>-78590.682604000001</v>
      </c>
    </row>
    <row r="74" spans="1:50">
      <c r="A74" s="26">
        <v>412</v>
      </c>
      <c r="B74" s="27">
        <v>4212</v>
      </c>
      <c r="C74" s="28"/>
      <c r="D74" s="29" t="s">
        <v>250</v>
      </c>
      <c r="E74" s="7">
        <v>5611.333333333333</v>
      </c>
      <c r="F74" s="7">
        <v>10600127.333333334</v>
      </c>
      <c r="G74" s="2">
        <v>1.4400000000000002</v>
      </c>
      <c r="H74" s="7">
        <v>7361199.5370370373</v>
      </c>
      <c r="I74" s="7">
        <v>1008934</v>
      </c>
      <c r="J74" s="30">
        <v>0</v>
      </c>
      <c r="K74" s="4">
        <v>1.65</v>
      </c>
      <c r="L74" s="7">
        <v>12145979.236111112</v>
      </c>
      <c r="M74" s="7">
        <v>1237051.8095833333</v>
      </c>
      <c r="N74" s="7">
        <v>13383031.045694444</v>
      </c>
      <c r="O74" s="31">
        <v>2385.000186354006</v>
      </c>
      <c r="P74" s="31">
        <v>2391.9120957014184</v>
      </c>
      <c r="Q74" s="31">
        <v>99.711029959678115</v>
      </c>
      <c r="R74" s="32">
        <v>14350.460107702062</v>
      </c>
      <c r="S74" s="33">
        <f t="shared" si="14"/>
        <v>2.5574064585426033</v>
      </c>
      <c r="T74" s="34">
        <f t="shared" si="15"/>
        <v>99.81794887459715</v>
      </c>
      <c r="U74" s="32">
        <v>0</v>
      </c>
      <c r="V74" s="33">
        <f t="shared" si="16"/>
        <v>0</v>
      </c>
      <c r="W74" s="35">
        <f t="shared" si="17"/>
        <v>99.81794887459715</v>
      </c>
      <c r="X74" s="36">
        <v>0</v>
      </c>
      <c r="Y74" s="37">
        <f t="shared" si="18"/>
        <v>0</v>
      </c>
      <c r="Z74" s="38">
        <f t="shared" si="19"/>
        <v>0</v>
      </c>
      <c r="AA74" s="39">
        <f t="shared" si="20"/>
        <v>0</v>
      </c>
      <c r="AB74" s="40">
        <f t="shared" si="21"/>
        <v>99.81794887459715</v>
      </c>
      <c r="AC74" s="32">
        <f t="shared" si="22"/>
        <v>14350.460107702062</v>
      </c>
      <c r="AD74" s="33">
        <f t="shared" si="23"/>
        <v>2.5574064585426033</v>
      </c>
      <c r="AE74" s="35">
        <f t="shared" si="24"/>
        <v>99.81794887459715</v>
      </c>
      <c r="AF74" s="41"/>
      <c r="AG74" s="119">
        <v>0</v>
      </c>
      <c r="AH74" s="41"/>
      <c r="AI74" s="32">
        <v>0</v>
      </c>
      <c r="AJ74" s="33">
        <f t="shared" si="25"/>
        <v>99.711029959678115</v>
      </c>
      <c r="AK74" s="33">
        <v>0</v>
      </c>
      <c r="AL74" s="42">
        <f t="shared" si="26"/>
        <v>0</v>
      </c>
      <c r="AM74" s="43">
        <f t="shared" si="27"/>
        <v>0</v>
      </c>
      <c r="AO74" s="44">
        <v>69922.637130074319</v>
      </c>
      <c r="AQ74" s="44">
        <v>736119.95370370371</v>
      </c>
      <c r="AS74" s="220"/>
      <c r="AT74" s="86">
        <v>-2889825.75</v>
      </c>
      <c r="AU74" s="86">
        <v>-1231365.1928005791</v>
      </c>
      <c r="AV74" s="86">
        <v>-11216.52226759304</v>
      </c>
      <c r="AW74" s="86">
        <v>-398320</v>
      </c>
      <c r="AX74" s="129">
        <v>-978985.48751600005</v>
      </c>
    </row>
    <row r="75" spans="1:50">
      <c r="A75" s="26">
        <v>413</v>
      </c>
      <c r="B75" s="27">
        <v>4213</v>
      </c>
      <c r="C75" s="28"/>
      <c r="D75" s="29" t="s">
        <v>251</v>
      </c>
      <c r="E75" s="7">
        <v>2062.6666666666665</v>
      </c>
      <c r="F75" s="7">
        <v>3724239.6666666665</v>
      </c>
      <c r="G75" s="2">
        <v>1.7266666666666666</v>
      </c>
      <c r="H75" s="7">
        <v>2156361.7598071448</v>
      </c>
      <c r="I75" s="7">
        <v>333055</v>
      </c>
      <c r="J75" s="30">
        <v>0</v>
      </c>
      <c r="K75" s="4">
        <v>1.65</v>
      </c>
      <c r="L75" s="7">
        <v>3557996.9036817886</v>
      </c>
      <c r="M75" s="7">
        <v>404474.48333333334</v>
      </c>
      <c r="N75" s="7">
        <v>3962471.387015122</v>
      </c>
      <c r="O75" s="31">
        <v>1921.0430124507704</v>
      </c>
      <c r="P75" s="31">
        <v>2391.9120957014184</v>
      </c>
      <c r="Q75" s="31">
        <v>80.314114214445354</v>
      </c>
      <c r="R75" s="32">
        <v>359361.00608245097</v>
      </c>
      <c r="S75" s="33">
        <f t="shared" si="14"/>
        <v>174.22156080273965</v>
      </c>
      <c r="T75" s="34">
        <f t="shared" si="15"/>
        <v>87.597891955100508</v>
      </c>
      <c r="U75" s="32">
        <v>0</v>
      </c>
      <c r="V75" s="33">
        <f t="shared" si="16"/>
        <v>0</v>
      </c>
      <c r="W75" s="35">
        <f t="shared" si="17"/>
        <v>87.597891955100508</v>
      </c>
      <c r="X75" s="36">
        <v>0</v>
      </c>
      <c r="Y75" s="37">
        <f t="shared" si="18"/>
        <v>0</v>
      </c>
      <c r="Z75" s="38">
        <f t="shared" si="19"/>
        <v>0</v>
      </c>
      <c r="AA75" s="39">
        <f t="shared" si="20"/>
        <v>0</v>
      </c>
      <c r="AB75" s="40">
        <f t="shared" si="21"/>
        <v>87.597891955100508</v>
      </c>
      <c r="AC75" s="32">
        <f t="shared" si="22"/>
        <v>359361.00608245097</v>
      </c>
      <c r="AD75" s="33">
        <f t="shared" si="23"/>
        <v>174.22156080273965</v>
      </c>
      <c r="AE75" s="35">
        <f t="shared" si="24"/>
        <v>87.597891955100508</v>
      </c>
      <c r="AF75" s="41"/>
      <c r="AG75" s="119">
        <v>0</v>
      </c>
      <c r="AH75" s="41"/>
      <c r="AI75" s="32">
        <v>0</v>
      </c>
      <c r="AJ75" s="33">
        <f t="shared" si="25"/>
        <v>80.314114214445354</v>
      </c>
      <c r="AK75" s="33">
        <v>0</v>
      </c>
      <c r="AL75" s="42">
        <f t="shared" si="26"/>
        <v>0</v>
      </c>
      <c r="AM75" s="43">
        <f t="shared" si="27"/>
        <v>0</v>
      </c>
      <c r="AO75" s="44">
        <v>20721.353276986647</v>
      </c>
      <c r="AQ75" s="44">
        <v>215636.17598071447</v>
      </c>
      <c r="AS75" s="220"/>
      <c r="AT75" s="86">
        <v>-1059637.05</v>
      </c>
      <c r="AU75" s="86">
        <v>-451515.18283538497</v>
      </c>
      <c r="AV75" s="86">
        <v>-4112.8579336492812</v>
      </c>
      <c r="AW75" s="86">
        <v>-148199</v>
      </c>
      <c r="AX75" s="129">
        <v>-358972.96266999998</v>
      </c>
    </row>
    <row r="76" spans="1:50">
      <c r="A76" s="26">
        <v>414</v>
      </c>
      <c r="B76" s="27">
        <v>4214</v>
      </c>
      <c r="C76" s="28"/>
      <c r="D76" s="29" t="s">
        <v>252</v>
      </c>
      <c r="E76" s="7">
        <v>2307</v>
      </c>
      <c r="F76" s="7">
        <v>4203478.333333333</v>
      </c>
      <c r="G76" s="2">
        <v>1.7566666666666668</v>
      </c>
      <c r="H76" s="7">
        <v>2393778.1202508616</v>
      </c>
      <c r="I76" s="7">
        <v>402965.33333333331</v>
      </c>
      <c r="J76" s="30">
        <v>0</v>
      </c>
      <c r="K76" s="4">
        <v>1.65</v>
      </c>
      <c r="L76" s="7">
        <v>3949733.8984139212</v>
      </c>
      <c r="M76" s="7">
        <v>414380.97083333338</v>
      </c>
      <c r="N76" s="7">
        <v>4364114.8692472549</v>
      </c>
      <c r="O76" s="31">
        <v>1891.6839485250346</v>
      </c>
      <c r="P76" s="31">
        <v>2391.9120957014184</v>
      </c>
      <c r="Q76" s="31">
        <v>79.086683491614949</v>
      </c>
      <c r="R76" s="32">
        <v>426989.74414828926</v>
      </c>
      <c r="S76" s="33">
        <f t="shared" si="14"/>
        <v>185.08441445526194</v>
      </c>
      <c r="T76" s="34">
        <f t="shared" si="15"/>
        <v>86.824610599717332</v>
      </c>
      <c r="U76" s="32">
        <v>0</v>
      </c>
      <c r="V76" s="33">
        <f t="shared" si="16"/>
        <v>0</v>
      </c>
      <c r="W76" s="35">
        <f t="shared" si="17"/>
        <v>86.824610599717332</v>
      </c>
      <c r="X76" s="36">
        <v>0</v>
      </c>
      <c r="Y76" s="37">
        <f t="shared" si="18"/>
        <v>0</v>
      </c>
      <c r="Z76" s="38">
        <f t="shared" si="19"/>
        <v>0</v>
      </c>
      <c r="AA76" s="39">
        <f t="shared" si="20"/>
        <v>0</v>
      </c>
      <c r="AB76" s="40">
        <f t="shared" si="21"/>
        <v>86.824610599717332</v>
      </c>
      <c r="AC76" s="32">
        <f t="shared" si="22"/>
        <v>426989.74414828926</v>
      </c>
      <c r="AD76" s="33">
        <f t="shared" si="23"/>
        <v>185.08441445526194</v>
      </c>
      <c r="AE76" s="35">
        <f t="shared" si="24"/>
        <v>86.824610599717332</v>
      </c>
      <c r="AF76" s="41"/>
      <c r="AG76" s="119">
        <v>0</v>
      </c>
      <c r="AH76" s="41"/>
      <c r="AI76" s="32">
        <v>110315.5453444751</v>
      </c>
      <c r="AJ76" s="33">
        <f t="shared" si="25"/>
        <v>79.086683491614949</v>
      </c>
      <c r="AK76" s="33">
        <v>0</v>
      </c>
      <c r="AL76" s="42">
        <f t="shared" si="26"/>
        <v>0</v>
      </c>
      <c r="AM76" s="43">
        <f t="shared" si="27"/>
        <v>110315.5453444751</v>
      </c>
      <c r="AO76" s="44">
        <v>15649.024182751655</v>
      </c>
      <c r="AQ76" s="44">
        <v>239377.81202508614</v>
      </c>
      <c r="AS76" s="220"/>
      <c r="AT76" s="86">
        <v>-1191834.5</v>
      </c>
      <c r="AU76" s="86">
        <v>-507844.98962601315</v>
      </c>
      <c r="AV76" s="86">
        <v>-4625.9669088666915</v>
      </c>
      <c r="AW76" s="86">
        <v>-141262</v>
      </c>
      <c r="AX76" s="129">
        <v>-403757.45364399999</v>
      </c>
    </row>
    <row r="77" spans="1:50">
      <c r="A77" s="26">
        <v>415</v>
      </c>
      <c r="B77" s="27">
        <v>4215</v>
      </c>
      <c r="C77" s="28"/>
      <c r="D77" s="29" t="s">
        <v>253</v>
      </c>
      <c r="E77" s="7">
        <v>1432</v>
      </c>
      <c r="F77" s="7">
        <v>3660803.6666666665</v>
      </c>
      <c r="G77" s="2">
        <v>1.2433333333333332</v>
      </c>
      <c r="H77" s="7">
        <v>2939161.0729868263</v>
      </c>
      <c r="I77" s="7">
        <v>617376</v>
      </c>
      <c r="J77" s="30">
        <v>0</v>
      </c>
      <c r="K77" s="4">
        <v>1.65</v>
      </c>
      <c r="L77" s="7">
        <v>4849615.7704282627</v>
      </c>
      <c r="M77" s="7">
        <v>581550.5625</v>
      </c>
      <c r="N77" s="7">
        <v>5431166.3329282627</v>
      </c>
      <c r="O77" s="31">
        <v>3792.7139196426415</v>
      </c>
      <c r="P77" s="31">
        <v>2391.9120957014184</v>
      </c>
      <c r="Q77" s="31">
        <v>158.56410135049063</v>
      </c>
      <c r="R77" s="32">
        <v>-742200.83839701768</v>
      </c>
      <c r="S77" s="33">
        <f t="shared" si="14"/>
        <v>-518.29667485825257</v>
      </c>
      <c r="T77" s="34">
        <f t="shared" si="15"/>
        <v>136.895383850809</v>
      </c>
      <c r="U77" s="32">
        <v>0</v>
      </c>
      <c r="V77" s="33">
        <f t="shared" si="16"/>
        <v>0</v>
      </c>
      <c r="W77" s="35">
        <f t="shared" si="17"/>
        <v>136.895383850809</v>
      </c>
      <c r="X77" s="36">
        <v>0</v>
      </c>
      <c r="Y77" s="37">
        <f t="shared" si="18"/>
        <v>0</v>
      </c>
      <c r="Z77" s="38">
        <f t="shared" si="19"/>
        <v>0</v>
      </c>
      <c r="AA77" s="39">
        <f t="shared" si="20"/>
        <v>0</v>
      </c>
      <c r="AB77" s="40">
        <f t="shared" si="21"/>
        <v>136.895383850809</v>
      </c>
      <c r="AC77" s="32">
        <f t="shared" si="22"/>
        <v>-742200.83839701768</v>
      </c>
      <c r="AD77" s="33">
        <f t="shared" si="23"/>
        <v>-518.29667485825257</v>
      </c>
      <c r="AE77" s="35">
        <f t="shared" si="24"/>
        <v>136.895383850809</v>
      </c>
      <c r="AF77" s="41"/>
      <c r="AG77" s="119">
        <v>0</v>
      </c>
      <c r="AH77" s="41"/>
      <c r="AI77" s="32">
        <v>0</v>
      </c>
      <c r="AJ77" s="33">
        <f t="shared" si="25"/>
        <v>158.56410135049063</v>
      </c>
      <c r="AK77" s="33">
        <v>0</v>
      </c>
      <c r="AL77" s="42">
        <f t="shared" si="26"/>
        <v>0</v>
      </c>
      <c r="AM77" s="43">
        <f t="shared" si="27"/>
        <v>0</v>
      </c>
      <c r="AO77" s="44">
        <v>13585.033835950842</v>
      </c>
      <c r="AQ77" s="44">
        <v>293916.10729868262</v>
      </c>
      <c r="AS77" s="220"/>
      <c r="AT77" s="86">
        <v>-733515.75</v>
      </c>
      <c r="AU77" s="86">
        <v>-312553.71394332964</v>
      </c>
      <c r="AV77" s="86">
        <v>-2847.0560259145022</v>
      </c>
      <c r="AW77" s="86">
        <v>-182511</v>
      </c>
      <c r="AX77" s="129">
        <v>-248492.93435299999</v>
      </c>
    </row>
    <row r="78" spans="1:50">
      <c r="A78" s="26">
        <v>416</v>
      </c>
      <c r="B78" s="27">
        <v>4216</v>
      </c>
      <c r="C78" s="28"/>
      <c r="D78" s="29" t="s">
        <v>254</v>
      </c>
      <c r="E78" s="7">
        <v>140.66666666666666</v>
      </c>
      <c r="F78" s="7">
        <v>212802.66666666666</v>
      </c>
      <c r="G78" s="2">
        <v>1.7066666666666668</v>
      </c>
      <c r="H78" s="7">
        <v>124321.41657829622</v>
      </c>
      <c r="I78" s="7">
        <v>13472</v>
      </c>
      <c r="J78" s="30">
        <v>0</v>
      </c>
      <c r="K78" s="4">
        <v>1.65</v>
      </c>
      <c r="L78" s="7">
        <v>205130.33735418876</v>
      </c>
      <c r="M78" s="7">
        <v>16446.458333333332</v>
      </c>
      <c r="N78" s="7">
        <v>221576.7956875221</v>
      </c>
      <c r="O78" s="31">
        <v>1575.1904906695886</v>
      </c>
      <c r="P78" s="31">
        <v>2391.9120957014184</v>
      </c>
      <c r="Q78" s="31">
        <v>65.854865381567066</v>
      </c>
      <c r="R78" s="32">
        <v>42507.63713655663</v>
      </c>
      <c r="S78" s="33">
        <f t="shared" si="14"/>
        <v>302.18699386177701</v>
      </c>
      <c r="T78" s="34">
        <f t="shared" si="15"/>
        <v>78.488565190387177</v>
      </c>
      <c r="U78" s="32">
        <v>25273</v>
      </c>
      <c r="V78" s="33">
        <f t="shared" si="16"/>
        <v>179.66587677725119</v>
      </c>
      <c r="W78" s="35">
        <f t="shared" si="17"/>
        <v>85.999956478559284</v>
      </c>
      <c r="X78" s="36">
        <v>0</v>
      </c>
      <c r="Y78" s="37">
        <f t="shared" si="18"/>
        <v>0</v>
      </c>
      <c r="Z78" s="38">
        <f t="shared" si="19"/>
        <v>25273</v>
      </c>
      <c r="AA78" s="39">
        <f t="shared" si="20"/>
        <v>179.66587677725119</v>
      </c>
      <c r="AB78" s="40">
        <f t="shared" si="21"/>
        <v>85.999956478559284</v>
      </c>
      <c r="AC78" s="32">
        <f t="shared" si="22"/>
        <v>67780.63713655663</v>
      </c>
      <c r="AD78" s="33">
        <f t="shared" si="23"/>
        <v>481.8528706390282</v>
      </c>
      <c r="AE78" s="35">
        <f t="shared" si="24"/>
        <v>85.999956478559284</v>
      </c>
      <c r="AF78" s="41"/>
      <c r="AG78" s="119">
        <v>0</v>
      </c>
      <c r="AH78" s="41"/>
      <c r="AI78" s="32">
        <v>53384.675993759825</v>
      </c>
      <c r="AJ78" s="33">
        <f t="shared" si="25"/>
        <v>65.854865381567066</v>
      </c>
      <c r="AK78" s="33">
        <v>0</v>
      </c>
      <c r="AL78" s="42">
        <f t="shared" si="26"/>
        <v>0</v>
      </c>
      <c r="AM78" s="43">
        <f t="shared" si="27"/>
        <v>53384.675993759825</v>
      </c>
      <c r="AO78" s="44">
        <v>1352.890156391112</v>
      </c>
      <c r="AQ78" s="44">
        <v>12432.141657829621</v>
      </c>
      <c r="AS78" s="220"/>
      <c r="AT78" s="86">
        <v>-71499.8</v>
      </c>
      <c r="AU78" s="86">
        <v>-30466.315735008986</v>
      </c>
      <c r="AV78" s="86">
        <v>-277.51808387245148</v>
      </c>
      <c r="AW78" s="86">
        <v>-5096</v>
      </c>
      <c r="AX78" s="129">
        <v>-24221.962044</v>
      </c>
    </row>
    <row r="79" spans="1:50">
      <c r="A79" s="26">
        <v>417</v>
      </c>
      <c r="B79" s="27">
        <v>4217</v>
      </c>
      <c r="C79" s="28"/>
      <c r="D79" s="29" t="s">
        <v>255</v>
      </c>
      <c r="E79" s="7">
        <v>240</v>
      </c>
      <c r="F79" s="7">
        <v>351571.66666666669</v>
      </c>
      <c r="G79" s="2">
        <v>1.7</v>
      </c>
      <c r="H79" s="7">
        <v>206806.86274509804</v>
      </c>
      <c r="I79" s="7">
        <v>28806.666666666668</v>
      </c>
      <c r="J79" s="30">
        <v>0</v>
      </c>
      <c r="K79" s="4">
        <v>1.65</v>
      </c>
      <c r="L79" s="7">
        <v>341231.32352941181</v>
      </c>
      <c r="M79" s="7">
        <v>36110.183333333334</v>
      </c>
      <c r="N79" s="7">
        <v>377341.50686274515</v>
      </c>
      <c r="O79" s="31">
        <v>1572.2562785947714</v>
      </c>
      <c r="P79" s="31">
        <v>2391.9120957014184</v>
      </c>
      <c r="Q79" s="31">
        <v>65.732193144569294</v>
      </c>
      <c r="R79" s="32">
        <v>72785.436559070251</v>
      </c>
      <c r="S79" s="33">
        <f t="shared" si="14"/>
        <v>303.27265232945939</v>
      </c>
      <c r="T79" s="34">
        <f t="shared" si="15"/>
        <v>78.411281681078606</v>
      </c>
      <c r="U79" s="32">
        <v>43564</v>
      </c>
      <c r="V79" s="33">
        <f t="shared" si="16"/>
        <v>181.51666666666668</v>
      </c>
      <c r="W79" s="35">
        <f t="shared" si="17"/>
        <v>86.000049972057013</v>
      </c>
      <c r="X79" s="36">
        <v>0</v>
      </c>
      <c r="Y79" s="37">
        <f t="shared" si="18"/>
        <v>0</v>
      </c>
      <c r="Z79" s="38">
        <f t="shared" si="19"/>
        <v>43564</v>
      </c>
      <c r="AA79" s="39">
        <f t="shared" si="20"/>
        <v>181.51666666666668</v>
      </c>
      <c r="AB79" s="40">
        <f t="shared" si="21"/>
        <v>86.000049972057013</v>
      </c>
      <c r="AC79" s="32">
        <f t="shared" si="22"/>
        <v>116349.43655907025</v>
      </c>
      <c r="AD79" s="33">
        <f t="shared" si="23"/>
        <v>484.7893189961261</v>
      </c>
      <c r="AE79" s="35">
        <f t="shared" si="24"/>
        <v>86.000049972057013</v>
      </c>
      <c r="AF79" s="41"/>
      <c r="AG79" s="119">
        <v>0</v>
      </c>
      <c r="AH79" s="41"/>
      <c r="AI79" s="32">
        <v>55864.605422227891</v>
      </c>
      <c r="AJ79" s="33">
        <f t="shared" si="25"/>
        <v>65.732193144569294</v>
      </c>
      <c r="AK79" s="33">
        <v>0</v>
      </c>
      <c r="AL79" s="42">
        <f t="shared" si="26"/>
        <v>0</v>
      </c>
      <c r="AM79" s="43">
        <f t="shared" si="27"/>
        <v>55864.605422227891</v>
      </c>
      <c r="AO79" s="44">
        <v>256.32472909641325</v>
      </c>
      <c r="AQ79" s="44">
        <v>20680.686274509801</v>
      </c>
      <c r="AS79" s="220"/>
      <c r="AT79" s="86">
        <v>-122424.1</v>
      </c>
      <c r="AU79" s="86">
        <v>-52165.346366418264</v>
      </c>
      <c r="AV79" s="86">
        <v>-475.17484864491695</v>
      </c>
      <c r="AW79" s="86">
        <v>-19481</v>
      </c>
      <c r="AX79" s="129">
        <v>-41473.575298999996</v>
      </c>
    </row>
    <row r="80" spans="1:50" s="45" customFormat="1">
      <c r="A80" s="26">
        <v>418</v>
      </c>
      <c r="B80" s="27">
        <v>4218</v>
      </c>
      <c r="C80" s="28"/>
      <c r="D80" s="29" t="s">
        <v>256</v>
      </c>
      <c r="E80" s="7">
        <v>2880.3333333333335</v>
      </c>
      <c r="F80" s="7">
        <v>4804510</v>
      </c>
      <c r="G80" s="2">
        <v>1.84</v>
      </c>
      <c r="H80" s="7">
        <v>2611146.7391304341</v>
      </c>
      <c r="I80" s="7">
        <v>398309</v>
      </c>
      <c r="J80" s="30">
        <v>0</v>
      </c>
      <c r="K80" s="4">
        <v>1.65</v>
      </c>
      <c r="L80" s="7">
        <v>4308392.1195652178</v>
      </c>
      <c r="M80" s="7">
        <v>444063.86833333335</v>
      </c>
      <c r="N80" s="7">
        <v>4752455.9878985509</v>
      </c>
      <c r="O80" s="31">
        <v>1649.9673606869173</v>
      </c>
      <c r="P80" s="31">
        <v>2391.9120957014184</v>
      </c>
      <c r="Q80" s="31">
        <v>68.981103597081443</v>
      </c>
      <c r="R80" s="32">
        <v>790707.81614877074</v>
      </c>
      <c r="S80" s="33">
        <f t="shared" si="14"/>
        <v>274.51955195536539</v>
      </c>
      <c r="T80" s="34">
        <f t="shared" si="15"/>
        <v>80.458095266161251</v>
      </c>
      <c r="U80" s="32">
        <v>381810</v>
      </c>
      <c r="V80" s="33">
        <f t="shared" si="16"/>
        <v>132.55757435482005</v>
      </c>
      <c r="W80" s="35">
        <f t="shared" si="17"/>
        <v>86.000003540844233</v>
      </c>
      <c r="X80" s="36">
        <v>0</v>
      </c>
      <c r="Y80" s="37">
        <f t="shared" si="18"/>
        <v>0</v>
      </c>
      <c r="Z80" s="38">
        <f t="shared" si="19"/>
        <v>381810</v>
      </c>
      <c r="AA80" s="39">
        <f t="shared" si="20"/>
        <v>132.55757435482005</v>
      </c>
      <c r="AB80" s="40">
        <f t="shared" si="21"/>
        <v>86.000003540844233</v>
      </c>
      <c r="AC80" s="32">
        <f t="shared" si="22"/>
        <v>1172517.8161487707</v>
      </c>
      <c r="AD80" s="33">
        <f t="shared" si="23"/>
        <v>407.07712631018546</v>
      </c>
      <c r="AE80" s="35">
        <f t="shared" si="24"/>
        <v>86.000003540844233</v>
      </c>
      <c r="AF80" s="41"/>
      <c r="AG80" s="119">
        <v>0</v>
      </c>
      <c r="AH80" s="41"/>
      <c r="AI80" s="32">
        <v>0</v>
      </c>
      <c r="AJ80" s="33">
        <f t="shared" si="25"/>
        <v>68.981103597081443</v>
      </c>
      <c r="AK80" s="33">
        <v>0</v>
      </c>
      <c r="AL80" s="42">
        <f t="shared" si="26"/>
        <v>0</v>
      </c>
      <c r="AM80" s="43">
        <f t="shared" si="27"/>
        <v>0</v>
      </c>
      <c r="AN80" s="1"/>
      <c r="AO80" s="44">
        <v>47622.238728566663</v>
      </c>
      <c r="AP80" s="1"/>
      <c r="AQ80" s="44">
        <v>261114.67391304346</v>
      </c>
      <c r="AR80" s="7"/>
      <c r="AS80" s="220"/>
      <c r="AT80" s="86">
        <v>-1515383.9</v>
      </c>
      <c r="AU80" s="86">
        <v>-645710.5478801186</v>
      </c>
      <c r="AV80" s="86">
        <v>-5881.7861517139718</v>
      </c>
      <c r="AW80" s="86">
        <v>-250367</v>
      </c>
      <c r="AX80" s="129">
        <v>-513366.18836299999</v>
      </c>
    </row>
    <row r="81" spans="1:50">
      <c r="A81" s="26">
        <v>419</v>
      </c>
      <c r="B81" s="27">
        <v>4219</v>
      </c>
      <c r="C81" s="28"/>
      <c r="D81" s="29" t="s">
        <v>257</v>
      </c>
      <c r="E81" s="7">
        <v>112.66666666666667</v>
      </c>
      <c r="F81" s="7">
        <v>183619</v>
      </c>
      <c r="G81" s="2">
        <v>1.7</v>
      </c>
      <c r="H81" s="7">
        <v>108011.17647058824</v>
      </c>
      <c r="I81" s="7">
        <v>14817.666666666666</v>
      </c>
      <c r="J81" s="30">
        <v>0</v>
      </c>
      <c r="K81" s="4">
        <v>1.65</v>
      </c>
      <c r="L81" s="7">
        <v>178218.4411764706</v>
      </c>
      <c r="M81" s="7">
        <v>18560.291666666668</v>
      </c>
      <c r="N81" s="7">
        <v>196778.73284313726</v>
      </c>
      <c r="O81" s="31">
        <v>1746.5568003828751</v>
      </c>
      <c r="P81" s="31">
        <v>2391.9120957014184</v>
      </c>
      <c r="Q81" s="31">
        <v>73.01927205107863</v>
      </c>
      <c r="R81" s="32">
        <v>26902.711077512347</v>
      </c>
      <c r="S81" s="33">
        <f t="shared" si="14"/>
        <v>238.78145926786107</v>
      </c>
      <c r="T81" s="34">
        <f t="shared" si="15"/>
        <v>83.002141392179468</v>
      </c>
      <c r="U81" s="32">
        <v>8079</v>
      </c>
      <c r="V81" s="33">
        <f t="shared" si="16"/>
        <v>71.707100591715971</v>
      </c>
      <c r="W81" s="35">
        <f t="shared" si="17"/>
        <v>86.000040049098487</v>
      </c>
      <c r="X81" s="36">
        <v>0</v>
      </c>
      <c r="Y81" s="37">
        <f t="shared" si="18"/>
        <v>0</v>
      </c>
      <c r="Z81" s="38">
        <f t="shared" si="19"/>
        <v>8079</v>
      </c>
      <c r="AA81" s="39">
        <f t="shared" si="20"/>
        <v>71.707100591715971</v>
      </c>
      <c r="AB81" s="40">
        <f t="shared" si="21"/>
        <v>86.000040049098487</v>
      </c>
      <c r="AC81" s="32">
        <f t="shared" si="22"/>
        <v>34981.711077512344</v>
      </c>
      <c r="AD81" s="33">
        <f t="shared" si="23"/>
        <v>310.48855985957704</v>
      </c>
      <c r="AE81" s="35">
        <f t="shared" si="24"/>
        <v>86.000040049098459</v>
      </c>
      <c r="AF81" s="41"/>
      <c r="AG81" s="119">
        <v>0</v>
      </c>
      <c r="AH81" s="41"/>
      <c r="AI81" s="32">
        <v>20642.270485130095</v>
      </c>
      <c r="AJ81" s="33">
        <f t="shared" si="25"/>
        <v>73.01927205107863</v>
      </c>
      <c r="AK81" s="33">
        <v>0</v>
      </c>
      <c r="AL81" s="42">
        <f t="shared" si="26"/>
        <v>0</v>
      </c>
      <c r="AM81" s="43">
        <f t="shared" si="27"/>
        <v>20642.270485130095</v>
      </c>
      <c r="AO81" s="44">
        <v>330.86141725572907</v>
      </c>
      <c r="AQ81" s="44">
        <v>10801.117647058823</v>
      </c>
      <c r="AS81" s="220"/>
      <c r="AT81" s="86">
        <v>-57096.95</v>
      </c>
      <c r="AU81" s="86">
        <v>-24329.216162489192</v>
      </c>
      <c r="AV81" s="86">
        <v>-221.61516050246126</v>
      </c>
      <c r="AW81" s="86">
        <v>-9424</v>
      </c>
      <c r="AX81" s="129">
        <v>-19342.717891</v>
      </c>
    </row>
    <row r="82" spans="1:50">
      <c r="A82" s="26">
        <v>420</v>
      </c>
      <c r="B82" s="27">
        <v>4220</v>
      </c>
      <c r="C82" s="28"/>
      <c r="D82" s="29" t="s">
        <v>258</v>
      </c>
      <c r="E82" s="7">
        <v>2213</v>
      </c>
      <c r="F82" s="7">
        <v>3082139</v>
      </c>
      <c r="G82" s="2">
        <v>1.2833333333333334</v>
      </c>
      <c r="H82" s="7">
        <v>2405364</v>
      </c>
      <c r="I82" s="7">
        <v>458333.66666666669</v>
      </c>
      <c r="J82" s="30">
        <v>0</v>
      </c>
      <c r="K82" s="4">
        <v>1.65</v>
      </c>
      <c r="L82" s="7">
        <v>3968850.6</v>
      </c>
      <c r="M82" s="7">
        <v>465316.66125000006</v>
      </c>
      <c r="N82" s="7">
        <v>4434167.2612500004</v>
      </c>
      <c r="O82" s="31">
        <v>2003.6905834839586</v>
      </c>
      <c r="P82" s="31">
        <v>2391.9120957014184</v>
      </c>
      <c r="Q82" s="31">
        <v>83.76940720709824</v>
      </c>
      <c r="R82" s="32">
        <v>317879.65641877829</v>
      </c>
      <c r="S82" s="33">
        <f t="shared" si="14"/>
        <v>143.64195952046015</v>
      </c>
      <c r="T82" s="34">
        <f t="shared" si="15"/>
        <v>89.774726540471832</v>
      </c>
      <c r="U82" s="32">
        <v>0</v>
      </c>
      <c r="V82" s="33">
        <f t="shared" si="16"/>
        <v>0</v>
      </c>
      <c r="W82" s="35">
        <f t="shared" si="17"/>
        <v>89.774726540471832</v>
      </c>
      <c r="X82" s="36">
        <v>0</v>
      </c>
      <c r="Y82" s="37">
        <f t="shared" si="18"/>
        <v>0</v>
      </c>
      <c r="Z82" s="38">
        <f t="shared" si="19"/>
        <v>0</v>
      </c>
      <c r="AA82" s="39">
        <f t="shared" si="20"/>
        <v>0</v>
      </c>
      <c r="AB82" s="40">
        <f t="shared" si="21"/>
        <v>89.774726540471832</v>
      </c>
      <c r="AC82" s="32">
        <f t="shared" si="22"/>
        <v>317879.65641877829</v>
      </c>
      <c r="AD82" s="33">
        <f t="shared" si="23"/>
        <v>143.64195952046015</v>
      </c>
      <c r="AE82" s="35">
        <f t="shared" si="24"/>
        <v>89.774726540471832</v>
      </c>
      <c r="AF82" s="41"/>
      <c r="AG82" s="119">
        <v>0</v>
      </c>
      <c r="AH82" s="41"/>
      <c r="AI82" s="32">
        <v>0</v>
      </c>
      <c r="AJ82" s="33">
        <f t="shared" si="25"/>
        <v>83.76940720709824</v>
      </c>
      <c r="AK82" s="33">
        <v>0</v>
      </c>
      <c r="AL82" s="42">
        <f t="shared" si="26"/>
        <v>0</v>
      </c>
      <c r="AM82" s="43">
        <f t="shared" si="27"/>
        <v>0</v>
      </c>
      <c r="AO82" s="44">
        <v>42748.303364979547</v>
      </c>
      <c r="AQ82" s="44">
        <v>240536.4</v>
      </c>
      <c r="AS82" s="220"/>
      <c r="AT82" s="86">
        <v>-1181032.3999999999</v>
      </c>
      <c r="AU82" s="86">
        <v>-503242.16494662326</v>
      </c>
      <c r="AV82" s="86">
        <v>-4584.039716339199</v>
      </c>
      <c r="AW82" s="86">
        <v>-154775</v>
      </c>
      <c r="AX82" s="129">
        <v>-400098.02052999998</v>
      </c>
    </row>
    <row r="83" spans="1:50">
      <c r="A83" s="26">
        <v>421</v>
      </c>
      <c r="B83" s="27">
        <v>4221</v>
      </c>
      <c r="C83" s="28"/>
      <c r="D83" s="29" t="s">
        <v>259</v>
      </c>
      <c r="E83" s="7">
        <v>78.333333333333329</v>
      </c>
      <c r="F83" s="7">
        <v>83948.666666666672</v>
      </c>
      <c r="G83" s="2">
        <v>1</v>
      </c>
      <c r="H83" s="7">
        <v>83948.666666666672</v>
      </c>
      <c r="I83" s="7">
        <v>17333</v>
      </c>
      <c r="J83" s="30">
        <v>0</v>
      </c>
      <c r="K83" s="4">
        <v>1.65</v>
      </c>
      <c r="L83" s="7">
        <v>138515.30000000002</v>
      </c>
      <c r="M83" s="7">
        <v>21337.125000000004</v>
      </c>
      <c r="N83" s="7">
        <v>159852.42500000002</v>
      </c>
      <c r="O83" s="31">
        <v>2040.6692553191492</v>
      </c>
      <c r="P83" s="31">
        <v>2391.9120957014184</v>
      </c>
      <c r="Q83" s="31">
        <v>85.31539511784321</v>
      </c>
      <c r="R83" s="32">
        <v>10180.188323746104</v>
      </c>
      <c r="S83" s="33">
        <f t="shared" si="14"/>
        <v>129.95985094143964</v>
      </c>
      <c r="T83" s="34">
        <f t="shared" si="15"/>
        <v>90.748698924241182</v>
      </c>
      <c r="U83" s="32">
        <v>0</v>
      </c>
      <c r="V83" s="33">
        <f t="shared" si="16"/>
        <v>0</v>
      </c>
      <c r="W83" s="35">
        <f t="shared" si="17"/>
        <v>90.748698924241182</v>
      </c>
      <c r="X83" s="36">
        <v>0</v>
      </c>
      <c r="Y83" s="37">
        <f t="shared" si="18"/>
        <v>0</v>
      </c>
      <c r="Z83" s="38">
        <f t="shared" si="19"/>
        <v>0</v>
      </c>
      <c r="AA83" s="39">
        <f t="shared" si="20"/>
        <v>0</v>
      </c>
      <c r="AB83" s="40">
        <f t="shared" si="21"/>
        <v>90.748698924241182</v>
      </c>
      <c r="AC83" s="32">
        <f t="shared" si="22"/>
        <v>10180.188323746104</v>
      </c>
      <c r="AD83" s="33">
        <f t="shared" si="23"/>
        <v>129.95985094143964</v>
      </c>
      <c r="AE83" s="35">
        <f t="shared" si="24"/>
        <v>90.748698924241182</v>
      </c>
      <c r="AF83" s="41"/>
      <c r="AG83" s="119">
        <v>0</v>
      </c>
      <c r="AH83" s="41"/>
      <c r="AI83" s="32">
        <v>63620.353773030401</v>
      </c>
      <c r="AJ83" s="33">
        <f t="shared" si="25"/>
        <v>85.31539511784321</v>
      </c>
      <c r="AK83" s="33">
        <v>0</v>
      </c>
      <c r="AL83" s="42">
        <f t="shared" si="26"/>
        <v>0</v>
      </c>
      <c r="AM83" s="43">
        <f t="shared" si="27"/>
        <v>63620.353773030401</v>
      </c>
      <c r="AO83" s="44">
        <v>222.52758718641437</v>
      </c>
      <c r="AQ83" s="44">
        <v>8394.8666666666668</v>
      </c>
      <c r="AS83" s="220"/>
      <c r="AT83" s="86">
        <v>-41665.35</v>
      </c>
      <c r="AU83" s="86">
        <v>-17753.752334789409</v>
      </c>
      <c r="AV83" s="86">
        <v>-161.71917117747174</v>
      </c>
      <c r="AW83" s="86">
        <v>-5424</v>
      </c>
      <c r="AX83" s="129">
        <v>-14114.956298999999</v>
      </c>
    </row>
    <row r="84" spans="1:50">
      <c r="A84" s="26">
        <v>422</v>
      </c>
      <c r="B84" s="27">
        <v>4222</v>
      </c>
      <c r="C84" s="28"/>
      <c r="D84" s="29" t="s">
        <v>260</v>
      </c>
      <c r="E84" s="7">
        <v>164</v>
      </c>
      <c r="F84" s="7">
        <v>271982.66666666669</v>
      </c>
      <c r="G84" s="2">
        <v>1.59</v>
      </c>
      <c r="H84" s="7">
        <v>171058.28092243185</v>
      </c>
      <c r="I84" s="7">
        <v>20331.666666666668</v>
      </c>
      <c r="J84" s="30">
        <v>0</v>
      </c>
      <c r="K84" s="4">
        <v>1.65</v>
      </c>
      <c r="L84" s="7">
        <v>282246.16352201253</v>
      </c>
      <c r="M84" s="7">
        <v>24397.279166666664</v>
      </c>
      <c r="N84" s="7">
        <v>306643.44268867921</v>
      </c>
      <c r="O84" s="31">
        <v>1869.7770895651172</v>
      </c>
      <c r="P84" s="31">
        <v>2391.9120957014184</v>
      </c>
      <c r="Q84" s="31">
        <v>78.170811248680636</v>
      </c>
      <c r="R84" s="32">
        <v>31683.152172350769</v>
      </c>
      <c r="S84" s="33">
        <f t="shared" si="14"/>
        <v>193.18995227043152</v>
      </c>
      <c r="T84" s="34">
        <f t="shared" si="15"/>
        <v>86.247611086668741</v>
      </c>
      <c r="U84" s="32">
        <v>0</v>
      </c>
      <c r="V84" s="33">
        <f t="shared" si="16"/>
        <v>0</v>
      </c>
      <c r="W84" s="35">
        <f t="shared" si="17"/>
        <v>86.247611086668741</v>
      </c>
      <c r="X84" s="36">
        <v>0</v>
      </c>
      <c r="Y84" s="37">
        <f t="shared" si="18"/>
        <v>0</v>
      </c>
      <c r="Z84" s="38">
        <f t="shared" si="19"/>
        <v>0</v>
      </c>
      <c r="AA84" s="39">
        <f t="shared" si="20"/>
        <v>0</v>
      </c>
      <c r="AB84" s="40">
        <f t="shared" si="21"/>
        <v>86.247611086668741</v>
      </c>
      <c r="AC84" s="32">
        <f t="shared" si="22"/>
        <v>31683.152172350769</v>
      </c>
      <c r="AD84" s="33">
        <f t="shared" si="23"/>
        <v>193.18995227043152</v>
      </c>
      <c r="AE84" s="35">
        <f t="shared" si="24"/>
        <v>86.247611086668741</v>
      </c>
      <c r="AF84" s="41"/>
      <c r="AG84" s="119">
        <v>0</v>
      </c>
      <c r="AH84" s="41"/>
      <c r="AI84" s="32">
        <v>3257.0621087828649</v>
      </c>
      <c r="AJ84" s="33">
        <f t="shared" si="25"/>
        <v>78.170811248680636</v>
      </c>
      <c r="AK84" s="33">
        <v>0</v>
      </c>
      <c r="AL84" s="42">
        <f t="shared" si="26"/>
        <v>0</v>
      </c>
      <c r="AM84" s="43">
        <f t="shared" si="27"/>
        <v>3257.0621087828649</v>
      </c>
      <c r="AO84" s="44">
        <v>1132.8909893657888</v>
      </c>
      <c r="AQ84" s="44">
        <v>17105.828092243184</v>
      </c>
      <c r="AS84" s="220"/>
      <c r="AT84" s="86">
        <v>-83845.05</v>
      </c>
      <c r="AU84" s="86">
        <v>-35726.686797168812</v>
      </c>
      <c r="AV84" s="86">
        <v>-325.43487533244308</v>
      </c>
      <c r="AW84" s="86">
        <v>-9043</v>
      </c>
      <c r="AX84" s="129">
        <v>-28404.171318000001</v>
      </c>
    </row>
    <row r="85" spans="1:50">
      <c r="A85" s="26">
        <v>423</v>
      </c>
      <c r="B85" s="27">
        <v>4223</v>
      </c>
      <c r="C85" s="28"/>
      <c r="D85" s="29" t="s">
        <v>261</v>
      </c>
      <c r="E85" s="7">
        <v>197</v>
      </c>
      <c r="F85" s="7">
        <v>270867.33333333331</v>
      </c>
      <c r="G85" s="2">
        <v>1.3</v>
      </c>
      <c r="H85" s="7">
        <v>208359.48717948716</v>
      </c>
      <c r="I85" s="7">
        <v>26886.333333333332</v>
      </c>
      <c r="J85" s="30">
        <v>0</v>
      </c>
      <c r="K85" s="4">
        <v>1.65</v>
      </c>
      <c r="L85" s="7">
        <v>343793.15384615381</v>
      </c>
      <c r="M85" s="7">
        <v>32874.75</v>
      </c>
      <c r="N85" s="7">
        <v>376667.90384615381</v>
      </c>
      <c r="O85" s="31">
        <v>1912.0198164779381</v>
      </c>
      <c r="P85" s="31">
        <v>2391.9120957014184</v>
      </c>
      <c r="Q85" s="31">
        <v>79.936876439317729</v>
      </c>
      <c r="R85" s="32">
        <v>34979.348232599485</v>
      </c>
      <c r="S85" s="33">
        <f t="shared" si="14"/>
        <v>177.56014331268773</v>
      </c>
      <c r="T85" s="34">
        <f t="shared" si="15"/>
        <v>87.360232156770124</v>
      </c>
      <c r="U85" s="32">
        <v>0</v>
      </c>
      <c r="V85" s="33">
        <f t="shared" si="16"/>
        <v>0</v>
      </c>
      <c r="W85" s="35">
        <f t="shared" si="17"/>
        <v>87.360232156770124</v>
      </c>
      <c r="X85" s="36">
        <v>0</v>
      </c>
      <c r="Y85" s="37">
        <f t="shared" si="18"/>
        <v>0</v>
      </c>
      <c r="Z85" s="38">
        <f t="shared" si="19"/>
        <v>0</v>
      </c>
      <c r="AA85" s="39">
        <f t="shared" si="20"/>
        <v>0</v>
      </c>
      <c r="AB85" s="40">
        <f t="shared" si="21"/>
        <v>87.360232156770124</v>
      </c>
      <c r="AC85" s="32">
        <f t="shared" si="22"/>
        <v>34979.348232599485</v>
      </c>
      <c r="AD85" s="33">
        <f t="shared" si="23"/>
        <v>177.56014331268773</v>
      </c>
      <c r="AE85" s="35">
        <f t="shared" si="24"/>
        <v>87.360232156770124</v>
      </c>
      <c r="AF85" s="41"/>
      <c r="AG85" s="119">
        <v>0</v>
      </c>
      <c r="AH85" s="41"/>
      <c r="AI85" s="32">
        <v>16571.026717744764</v>
      </c>
      <c r="AJ85" s="33">
        <f t="shared" si="25"/>
        <v>79.936876439317729</v>
      </c>
      <c r="AK85" s="33">
        <v>0</v>
      </c>
      <c r="AL85" s="42">
        <f t="shared" si="26"/>
        <v>0</v>
      </c>
      <c r="AM85" s="43">
        <f t="shared" si="27"/>
        <v>16571.026717744764</v>
      </c>
      <c r="AO85" s="44">
        <v>879.85899872223376</v>
      </c>
      <c r="AQ85" s="44">
        <v>20835.948717948719</v>
      </c>
      <c r="AS85" s="220"/>
      <c r="AT85" s="86">
        <v>-103391.75</v>
      </c>
      <c r="AU85" s="86">
        <v>-44055.607645588534</v>
      </c>
      <c r="AV85" s="86">
        <v>-401.30312847742982</v>
      </c>
      <c r="AW85" s="86">
        <v>-7369</v>
      </c>
      <c r="AX85" s="129">
        <v>-35026.002668000001</v>
      </c>
    </row>
    <row r="86" spans="1:50">
      <c r="A86" s="26">
        <v>424</v>
      </c>
      <c r="B86" s="27">
        <v>4224</v>
      </c>
      <c r="C86" s="28"/>
      <c r="D86" s="29" t="s">
        <v>262</v>
      </c>
      <c r="E86" s="7">
        <v>2015</v>
      </c>
      <c r="F86" s="7">
        <v>2946865.3333333335</v>
      </c>
      <c r="G86" s="2">
        <v>1.7</v>
      </c>
      <c r="H86" s="7">
        <v>1733450.1960784316</v>
      </c>
      <c r="I86" s="7">
        <v>231080.66666666666</v>
      </c>
      <c r="J86" s="30">
        <v>0</v>
      </c>
      <c r="K86" s="4">
        <v>1.65</v>
      </c>
      <c r="L86" s="7">
        <v>2860192.8235294116</v>
      </c>
      <c r="M86" s="7">
        <v>282385.95</v>
      </c>
      <c r="N86" s="7">
        <v>3142578.7735294118</v>
      </c>
      <c r="O86" s="31">
        <v>1559.592443438914</v>
      </c>
      <c r="P86" s="31">
        <v>2391.9120957014184</v>
      </c>
      <c r="Q86" s="31">
        <v>65.202749141229205</v>
      </c>
      <c r="R86" s="32">
        <v>620535.91674431006</v>
      </c>
      <c r="S86" s="33">
        <f t="shared" si="14"/>
        <v>307.95827133712658</v>
      </c>
      <c r="T86" s="34">
        <f t="shared" si="15"/>
        <v>78.07773195897434</v>
      </c>
      <c r="U86" s="32">
        <v>381830</v>
      </c>
      <c r="V86" s="33">
        <f t="shared" si="16"/>
        <v>189.49379652605458</v>
      </c>
      <c r="W86" s="35">
        <f t="shared" si="17"/>
        <v>86.000004556976577</v>
      </c>
      <c r="X86" s="36">
        <v>0</v>
      </c>
      <c r="Y86" s="37">
        <f t="shared" si="18"/>
        <v>0</v>
      </c>
      <c r="Z86" s="38">
        <f t="shared" si="19"/>
        <v>381830</v>
      </c>
      <c r="AA86" s="39">
        <f t="shared" si="20"/>
        <v>189.49379652605458</v>
      </c>
      <c r="AB86" s="40">
        <f t="shared" si="21"/>
        <v>86.000004556976577</v>
      </c>
      <c r="AC86" s="32">
        <f t="shared" si="22"/>
        <v>1002365.9167443101</v>
      </c>
      <c r="AD86" s="33">
        <f t="shared" si="23"/>
        <v>497.45206786318113</v>
      </c>
      <c r="AE86" s="35">
        <f t="shared" si="24"/>
        <v>86.000004556976577</v>
      </c>
      <c r="AF86" s="41"/>
      <c r="AG86" s="119">
        <v>0</v>
      </c>
      <c r="AH86" s="41"/>
      <c r="AI86" s="32">
        <v>413619.27551009844</v>
      </c>
      <c r="AJ86" s="33">
        <f t="shared" si="25"/>
        <v>65.202749141229205</v>
      </c>
      <c r="AK86" s="33">
        <v>0</v>
      </c>
      <c r="AL86" s="42">
        <f t="shared" si="26"/>
        <v>0</v>
      </c>
      <c r="AM86" s="43">
        <f t="shared" si="27"/>
        <v>413619.27551009844</v>
      </c>
      <c r="AO86" s="44">
        <v>13763.49617145334</v>
      </c>
      <c r="AQ86" s="44">
        <v>173345.01960784316</v>
      </c>
      <c r="AS86" s="220"/>
      <c r="AT86" s="86">
        <v>-1033917.7</v>
      </c>
      <c r="AU86" s="86">
        <v>-440556.07645588537</v>
      </c>
      <c r="AV86" s="86">
        <v>-4013.0312847742985</v>
      </c>
      <c r="AW86" s="86">
        <v>-129125</v>
      </c>
      <c r="AX86" s="129">
        <v>-350260.02668299997</v>
      </c>
    </row>
    <row r="87" spans="1:50">
      <c r="A87" s="26">
        <v>431</v>
      </c>
      <c r="B87" s="27">
        <v>6101</v>
      </c>
      <c r="C87" s="28"/>
      <c r="D87" s="29" t="s">
        <v>367</v>
      </c>
      <c r="E87" s="7">
        <v>1568.6666666666667</v>
      </c>
      <c r="F87" s="7">
        <v>2893218.6666666665</v>
      </c>
      <c r="G87" s="2">
        <v>1.79</v>
      </c>
      <c r="H87" s="7">
        <v>1616323.2774674117</v>
      </c>
      <c r="I87" s="7">
        <v>251785.66666666666</v>
      </c>
      <c r="J87" s="30">
        <v>0</v>
      </c>
      <c r="K87" s="4">
        <v>1.65</v>
      </c>
      <c r="L87" s="7">
        <v>2666933.4078212287</v>
      </c>
      <c r="M87" s="7">
        <v>236243.38416666668</v>
      </c>
      <c r="N87" s="7">
        <v>2903176.7919878955</v>
      </c>
      <c r="O87" s="31">
        <v>1850.7289366688665</v>
      </c>
      <c r="P87" s="31">
        <v>2391.9120957014184</v>
      </c>
      <c r="Q87" s="31">
        <v>77.3744545209195</v>
      </c>
      <c r="R87" s="32">
        <v>314106.31339022005</v>
      </c>
      <c r="S87" s="33">
        <f t="shared" si="14"/>
        <v>200.23776884204423</v>
      </c>
      <c r="T87" s="34">
        <f t="shared" si="15"/>
        <v>85.745906348179233</v>
      </c>
      <c r="U87" s="32">
        <v>9534</v>
      </c>
      <c r="V87" s="33">
        <f t="shared" si="16"/>
        <v>6.0777730556736076</v>
      </c>
      <c r="W87" s="35">
        <f t="shared" si="17"/>
        <v>86.000003188384866</v>
      </c>
      <c r="X87" s="36">
        <v>0</v>
      </c>
      <c r="Y87" s="37">
        <f t="shared" si="18"/>
        <v>0</v>
      </c>
      <c r="Z87" s="38">
        <f t="shared" si="19"/>
        <v>9534</v>
      </c>
      <c r="AA87" s="39">
        <f t="shared" si="20"/>
        <v>6.0777730556736076</v>
      </c>
      <c r="AB87" s="40">
        <f t="shared" si="21"/>
        <v>86.000003188384866</v>
      </c>
      <c r="AC87" s="32">
        <f t="shared" si="22"/>
        <v>323640.31339022005</v>
      </c>
      <c r="AD87" s="33">
        <f t="shared" si="23"/>
        <v>206.31554189771785</v>
      </c>
      <c r="AE87" s="35">
        <f t="shared" si="24"/>
        <v>86.000003188384866</v>
      </c>
      <c r="AF87" s="41"/>
      <c r="AG87" s="119">
        <v>0</v>
      </c>
      <c r="AH87" s="41"/>
      <c r="AI87" s="32">
        <v>142330.85701245235</v>
      </c>
      <c r="AJ87" s="33">
        <f t="shared" si="25"/>
        <v>77.3744545209195</v>
      </c>
      <c r="AK87" s="33">
        <v>0</v>
      </c>
      <c r="AL87" s="42">
        <f t="shared" si="26"/>
        <v>0</v>
      </c>
      <c r="AM87" s="43">
        <f t="shared" si="27"/>
        <v>142330.85701245235</v>
      </c>
      <c r="AO87" s="44">
        <v>19916.758358012488</v>
      </c>
      <c r="AQ87" s="44">
        <v>161632.32774674115</v>
      </c>
      <c r="AS87" s="220"/>
      <c r="AT87" s="86">
        <v>-822504.7</v>
      </c>
      <c r="AU87" s="86">
        <v>-350472.22201639833</v>
      </c>
      <c r="AV87" s="86">
        <v>-3192.4562310219421</v>
      </c>
      <c r="AW87" s="86">
        <v>-90713</v>
      </c>
      <c r="AX87" s="129">
        <v>-278639.69286900002</v>
      </c>
    </row>
    <row r="88" spans="1:50">
      <c r="A88" s="26">
        <v>432</v>
      </c>
      <c r="B88" s="27">
        <v>6102</v>
      </c>
      <c r="C88" s="28"/>
      <c r="D88" s="29" t="s">
        <v>368</v>
      </c>
      <c r="E88" s="7">
        <v>499.33333333333331</v>
      </c>
      <c r="F88" s="7">
        <v>897436</v>
      </c>
      <c r="G88" s="2">
        <v>2.04</v>
      </c>
      <c r="H88" s="7">
        <v>439919.60784313717</v>
      </c>
      <c r="I88" s="7">
        <v>86330</v>
      </c>
      <c r="J88" s="30">
        <v>0</v>
      </c>
      <c r="K88" s="4">
        <v>1.65</v>
      </c>
      <c r="L88" s="7">
        <v>725867.35294117639</v>
      </c>
      <c r="M88" s="7">
        <v>79466.458333333328</v>
      </c>
      <c r="N88" s="7">
        <v>805333.81127450976</v>
      </c>
      <c r="O88" s="31">
        <v>1612.8180466111678</v>
      </c>
      <c r="P88" s="31">
        <v>2391.9120957014184</v>
      </c>
      <c r="Q88" s="31">
        <v>67.42798155122901</v>
      </c>
      <c r="R88" s="32">
        <v>143940.22254958746</v>
      </c>
      <c r="S88" s="33">
        <f t="shared" si="14"/>
        <v>288.26479816339281</v>
      </c>
      <c r="T88" s="34">
        <f t="shared" si="15"/>
        <v>79.479628377274224</v>
      </c>
      <c r="U88" s="32">
        <v>77877</v>
      </c>
      <c r="V88" s="33">
        <f t="shared" si="16"/>
        <v>155.96194926568759</v>
      </c>
      <c r="W88" s="35">
        <f t="shared" si="17"/>
        <v>86.000016377567874</v>
      </c>
      <c r="X88" s="36">
        <v>0</v>
      </c>
      <c r="Y88" s="37">
        <f t="shared" si="18"/>
        <v>0</v>
      </c>
      <c r="Z88" s="38">
        <f t="shared" si="19"/>
        <v>77877</v>
      </c>
      <c r="AA88" s="39">
        <f t="shared" si="20"/>
        <v>155.96194926568759</v>
      </c>
      <c r="AB88" s="40">
        <f t="shared" si="21"/>
        <v>86.000016377567874</v>
      </c>
      <c r="AC88" s="32">
        <f t="shared" si="22"/>
        <v>221817.22254958746</v>
      </c>
      <c r="AD88" s="33">
        <f t="shared" si="23"/>
        <v>444.22674742908043</v>
      </c>
      <c r="AE88" s="35">
        <f t="shared" si="24"/>
        <v>86.000016377567874</v>
      </c>
      <c r="AF88" s="41"/>
      <c r="AG88" s="119">
        <v>0</v>
      </c>
      <c r="AH88" s="41"/>
      <c r="AI88" s="32">
        <v>131625.77122447846</v>
      </c>
      <c r="AJ88" s="33">
        <f t="shared" si="25"/>
        <v>67.42798155122901</v>
      </c>
      <c r="AK88" s="33">
        <v>0</v>
      </c>
      <c r="AL88" s="42">
        <f t="shared" si="26"/>
        <v>0</v>
      </c>
      <c r="AM88" s="43">
        <f t="shared" si="27"/>
        <v>131625.77122447846</v>
      </c>
      <c r="AO88" s="44">
        <v>3965.6612208539568</v>
      </c>
      <c r="AQ88" s="44">
        <v>43991.960784313727</v>
      </c>
      <c r="AS88" s="220"/>
      <c r="AT88" s="86">
        <v>-254621.55</v>
      </c>
      <c r="AU88" s="86">
        <v>-108495.1531570464</v>
      </c>
      <c r="AV88" s="86">
        <v>-988.28382386232727</v>
      </c>
      <c r="AW88" s="86">
        <v>-55429</v>
      </c>
      <c r="AX88" s="129">
        <v>-86258.066273000004</v>
      </c>
    </row>
    <row r="89" spans="1:50">
      <c r="A89" s="26">
        <v>433</v>
      </c>
      <c r="B89" s="27">
        <v>6103</v>
      </c>
      <c r="C89" s="28"/>
      <c r="D89" s="29" t="s">
        <v>369</v>
      </c>
      <c r="E89" s="7">
        <v>708</v>
      </c>
      <c r="F89" s="7">
        <v>1276999</v>
      </c>
      <c r="G89" s="2">
        <v>2.14</v>
      </c>
      <c r="H89" s="7">
        <v>596728.50467289716</v>
      </c>
      <c r="I89" s="7">
        <v>99738</v>
      </c>
      <c r="J89" s="30">
        <v>0</v>
      </c>
      <c r="K89" s="4">
        <v>1.65</v>
      </c>
      <c r="L89" s="7">
        <v>984602.03271028027</v>
      </c>
      <c r="M89" s="7">
        <v>94723.75</v>
      </c>
      <c r="N89" s="7">
        <v>1079325.7827102803</v>
      </c>
      <c r="O89" s="31">
        <v>1524.4714445060456</v>
      </c>
      <c r="P89" s="31">
        <v>2391.9120957014184</v>
      </c>
      <c r="Q89" s="31">
        <v>63.734425995241295</v>
      </c>
      <c r="R89" s="32">
        <v>227234.75298713986</v>
      </c>
      <c r="S89" s="33">
        <f t="shared" si="14"/>
        <v>320.95304094228794</v>
      </c>
      <c r="T89" s="34">
        <f t="shared" si="15"/>
        <v>77.152688377001965</v>
      </c>
      <c r="U89" s="32">
        <v>149827</v>
      </c>
      <c r="V89" s="33">
        <f t="shared" si="16"/>
        <v>211.62005649717514</v>
      </c>
      <c r="W89" s="35">
        <f t="shared" si="17"/>
        <v>86.000005838102808</v>
      </c>
      <c r="X89" s="36">
        <v>0</v>
      </c>
      <c r="Y89" s="37">
        <f t="shared" si="18"/>
        <v>0</v>
      </c>
      <c r="Z89" s="38">
        <f t="shared" si="19"/>
        <v>149827</v>
      </c>
      <c r="AA89" s="39">
        <f t="shared" si="20"/>
        <v>211.62005649717514</v>
      </c>
      <c r="AB89" s="40">
        <f t="shared" si="21"/>
        <v>86.000005838102808</v>
      </c>
      <c r="AC89" s="32">
        <f t="shared" si="22"/>
        <v>377061.75298713986</v>
      </c>
      <c r="AD89" s="33">
        <f t="shared" si="23"/>
        <v>532.57309743946303</v>
      </c>
      <c r="AE89" s="35">
        <f t="shared" si="24"/>
        <v>86.000005838102808</v>
      </c>
      <c r="AF89" s="41"/>
      <c r="AG89" s="119">
        <v>0</v>
      </c>
      <c r="AH89" s="41"/>
      <c r="AI89" s="32">
        <v>156554.99116217863</v>
      </c>
      <c r="AJ89" s="33">
        <f t="shared" si="25"/>
        <v>63.734425995241295</v>
      </c>
      <c r="AK89" s="33">
        <v>0</v>
      </c>
      <c r="AL89" s="42">
        <f t="shared" si="26"/>
        <v>0</v>
      </c>
      <c r="AM89" s="43">
        <f t="shared" si="27"/>
        <v>156554.99116217863</v>
      </c>
      <c r="AO89" s="44">
        <v>9526.1036827313874</v>
      </c>
      <c r="AQ89" s="44">
        <v>59672.850467289718</v>
      </c>
      <c r="AS89" s="220"/>
      <c r="AT89" s="86">
        <v>-370872.95</v>
      </c>
      <c r="AU89" s="86">
        <v>-158030.31399238476</v>
      </c>
      <c r="AV89" s="86">
        <v>-1439.5002767772482</v>
      </c>
      <c r="AW89" s="86">
        <v>-59153</v>
      </c>
      <c r="AX89" s="129">
        <v>-125640.536935</v>
      </c>
    </row>
    <row r="90" spans="1:50">
      <c r="A90" s="26">
        <v>434</v>
      </c>
      <c r="B90" s="27">
        <v>6104</v>
      </c>
      <c r="C90" s="28"/>
      <c r="D90" s="29" t="s">
        <v>370</v>
      </c>
      <c r="E90" s="7">
        <v>1274.6666666666667</v>
      </c>
      <c r="F90" s="7">
        <v>2715426</v>
      </c>
      <c r="G90" s="2">
        <v>2.14</v>
      </c>
      <c r="H90" s="7">
        <v>1268890.6542056075</v>
      </c>
      <c r="I90" s="7">
        <v>203897.33333333334</v>
      </c>
      <c r="J90" s="30">
        <v>0</v>
      </c>
      <c r="K90" s="4">
        <v>1.65</v>
      </c>
      <c r="L90" s="7">
        <v>2093669.5794392519</v>
      </c>
      <c r="M90" s="7">
        <v>219610.07083333333</v>
      </c>
      <c r="N90" s="7">
        <v>2313279.6502725855</v>
      </c>
      <c r="O90" s="31">
        <v>1814.81144111343</v>
      </c>
      <c r="P90" s="31">
        <v>2391.9120957014184</v>
      </c>
      <c r="Q90" s="31">
        <v>75.872831797409503</v>
      </c>
      <c r="R90" s="32">
        <v>272176.05805448449</v>
      </c>
      <c r="S90" s="33">
        <f t="shared" si="14"/>
        <v>213.52724219755581</v>
      </c>
      <c r="T90" s="34">
        <f t="shared" si="15"/>
        <v>84.799884032367927</v>
      </c>
      <c r="U90" s="32">
        <v>36590</v>
      </c>
      <c r="V90" s="33">
        <f t="shared" si="16"/>
        <v>28.705543933054393</v>
      </c>
      <c r="W90" s="35">
        <f t="shared" si="17"/>
        <v>85.999992681203395</v>
      </c>
      <c r="X90" s="36">
        <v>0</v>
      </c>
      <c r="Y90" s="37">
        <f t="shared" si="18"/>
        <v>0</v>
      </c>
      <c r="Z90" s="38">
        <f t="shared" si="19"/>
        <v>36590</v>
      </c>
      <c r="AA90" s="39">
        <f t="shared" si="20"/>
        <v>28.705543933054393</v>
      </c>
      <c r="AB90" s="40">
        <f t="shared" si="21"/>
        <v>85.999992681203395</v>
      </c>
      <c r="AC90" s="32">
        <f t="shared" si="22"/>
        <v>308766.05805448449</v>
      </c>
      <c r="AD90" s="33">
        <f t="shared" si="23"/>
        <v>242.23278613061021</v>
      </c>
      <c r="AE90" s="35">
        <f t="shared" si="24"/>
        <v>85.999992681203395</v>
      </c>
      <c r="AF90" s="41"/>
      <c r="AG90" s="119">
        <v>0</v>
      </c>
      <c r="AH90" s="41"/>
      <c r="AI90" s="32">
        <v>195324.69391263515</v>
      </c>
      <c r="AJ90" s="33">
        <f t="shared" si="25"/>
        <v>75.872831797409503</v>
      </c>
      <c r="AK90" s="33">
        <v>0</v>
      </c>
      <c r="AL90" s="42">
        <f t="shared" si="26"/>
        <v>0</v>
      </c>
      <c r="AM90" s="43">
        <f t="shared" si="27"/>
        <v>195324.69391263515</v>
      </c>
      <c r="AO90" s="44">
        <v>15256.419292156137</v>
      </c>
      <c r="AQ90" s="44">
        <v>126889.06542056073</v>
      </c>
      <c r="AS90" s="220"/>
      <c r="AT90" s="86">
        <v>-651728.25</v>
      </c>
      <c r="AU90" s="86">
        <v>-277703.75565652078</v>
      </c>
      <c r="AV90" s="86">
        <v>-2529.6072824920579</v>
      </c>
      <c r="AW90" s="86">
        <v>-121013</v>
      </c>
      <c r="AX90" s="129">
        <v>-220785.797914</v>
      </c>
    </row>
    <row r="91" spans="1:50">
      <c r="A91" s="26">
        <v>435</v>
      </c>
      <c r="B91" s="27">
        <v>6105</v>
      </c>
      <c r="C91" s="28"/>
      <c r="D91" s="29" t="s">
        <v>371</v>
      </c>
      <c r="E91" s="7">
        <v>545.66666666666663</v>
      </c>
      <c r="F91" s="7">
        <v>1055953.6666666667</v>
      </c>
      <c r="G91" s="2">
        <v>2.0733333333333337</v>
      </c>
      <c r="H91" s="7">
        <v>510708.13023028523</v>
      </c>
      <c r="I91" s="7">
        <v>93365.666666666672</v>
      </c>
      <c r="J91" s="30">
        <v>0</v>
      </c>
      <c r="K91" s="4">
        <v>1.65</v>
      </c>
      <c r="L91" s="7">
        <v>842668.4148799706</v>
      </c>
      <c r="M91" s="7">
        <v>76570.02916666666</v>
      </c>
      <c r="N91" s="7">
        <v>919238.44404663728</v>
      </c>
      <c r="O91" s="31">
        <v>1684.6153525595064</v>
      </c>
      <c r="P91" s="31">
        <v>2391.9120957014184</v>
      </c>
      <c r="Q91" s="31">
        <v>70.429651473688452</v>
      </c>
      <c r="R91" s="32">
        <v>142800.85478454159</v>
      </c>
      <c r="S91" s="33">
        <f t="shared" si="14"/>
        <v>261.6997949625075</v>
      </c>
      <c r="T91" s="34">
        <f t="shared" si="15"/>
        <v>81.370680428423668</v>
      </c>
      <c r="U91" s="32">
        <v>60421</v>
      </c>
      <c r="V91" s="33">
        <f t="shared" si="16"/>
        <v>110.72877214416617</v>
      </c>
      <c r="W91" s="35">
        <f t="shared" si="17"/>
        <v>85.999979822124644</v>
      </c>
      <c r="X91" s="36">
        <v>0</v>
      </c>
      <c r="Y91" s="37">
        <f t="shared" si="18"/>
        <v>0</v>
      </c>
      <c r="Z91" s="38">
        <f t="shared" si="19"/>
        <v>60421</v>
      </c>
      <c r="AA91" s="39">
        <f t="shared" si="20"/>
        <v>110.72877214416617</v>
      </c>
      <c r="AB91" s="40">
        <f t="shared" si="21"/>
        <v>85.999979822124644</v>
      </c>
      <c r="AC91" s="32">
        <f t="shared" si="22"/>
        <v>203221.85478454159</v>
      </c>
      <c r="AD91" s="33">
        <f t="shared" si="23"/>
        <v>372.42856710667365</v>
      </c>
      <c r="AE91" s="35">
        <f t="shared" si="24"/>
        <v>85.999979822124644</v>
      </c>
      <c r="AF91" s="41"/>
      <c r="AG91" s="119">
        <v>0</v>
      </c>
      <c r="AH91" s="41"/>
      <c r="AI91" s="32">
        <v>138505.21823059188</v>
      </c>
      <c r="AJ91" s="33">
        <f t="shared" si="25"/>
        <v>70.429651473688452</v>
      </c>
      <c r="AK91" s="33">
        <v>0</v>
      </c>
      <c r="AL91" s="42">
        <f t="shared" si="26"/>
        <v>0</v>
      </c>
      <c r="AM91" s="43">
        <f t="shared" si="27"/>
        <v>138505.21823059188</v>
      </c>
      <c r="AO91" s="44">
        <v>5005.3591571641773</v>
      </c>
      <c r="AQ91" s="44">
        <v>51070.813023028524</v>
      </c>
      <c r="AS91" s="220"/>
      <c r="AT91" s="86">
        <v>-283427.20000000001</v>
      </c>
      <c r="AU91" s="86">
        <v>-120769.35230208599</v>
      </c>
      <c r="AV91" s="86">
        <v>-1100.0896706023077</v>
      </c>
      <c r="AW91" s="86">
        <v>-49459</v>
      </c>
      <c r="AX91" s="129">
        <v>-96016.554577999996</v>
      </c>
    </row>
    <row r="92" spans="1:50">
      <c r="A92" s="26">
        <v>436</v>
      </c>
      <c r="B92" s="27">
        <v>6106</v>
      </c>
      <c r="C92" s="28"/>
      <c r="D92" s="29" t="s">
        <v>372</v>
      </c>
      <c r="E92" s="7">
        <v>486.66666666666669</v>
      </c>
      <c r="F92" s="7">
        <v>1083789.6666666667</v>
      </c>
      <c r="G92" s="2">
        <v>1.7666666666666668</v>
      </c>
      <c r="H92" s="7">
        <v>613967.13789059233</v>
      </c>
      <c r="I92" s="7">
        <v>81922.333333333328</v>
      </c>
      <c r="J92" s="30">
        <v>0</v>
      </c>
      <c r="K92" s="4">
        <v>1.65</v>
      </c>
      <c r="L92" s="7">
        <v>1013045.7775194772</v>
      </c>
      <c r="M92" s="7">
        <v>86266.854166666672</v>
      </c>
      <c r="N92" s="7">
        <v>1099312.6316861438</v>
      </c>
      <c r="O92" s="31">
        <v>2258.8615719578297</v>
      </c>
      <c r="P92" s="31">
        <v>2391.9120957014184</v>
      </c>
      <c r="Q92" s="31">
        <v>94.437482715911756</v>
      </c>
      <c r="R92" s="32">
        <v>23957.964308762213</v>
      </c>
      <c r="S92" s="33">
        <f t="shared" si="14"/>
        <v>49.228693785127831</v>
      </c>
      <c r="T92" s="34">
        <f t="shared" si="15"/>
        <v>96.495614111024338</v>
      </c>
      <c r="U92" s="32">
        <v>0</v>
      </c>
      <c r="V92" s="33">
        <f t="shared" si="16"/>
        <v>0</v>
      </c>
      <c r="W92" s="35">
        <f t="shared" si="17"/>
        <v>96.495614111024338</v>
      </c>
      <c r="X92" s="36">
        <v>0</v>
      </c>
      <c r="Y92" s="37">
        <f t="shared" si="18"/>
        <v>0</v>
      </c>
      <c r="Z92" s="38">
        <f t="shared" si="19"/>
        <v>0</v>
      </c>
      <c r="AA92" s="39">
        <f t="shared" si="20"/>
        <v>0</v>
      </c>
      <c r="AB92" s="40">
        <f t="shared" si="21"/>
        <v>96.495614111024338</v>
      </c>
      <c r="AC92" s="32">
        <f t="shared" si="22"/>
        <v>23957.964308762213</v>
      </c>
      <c r="AD92" s="33">
        <f t="shared" si="23"/>
        <v>49.228693785127831</v>
      </c>
      <c r="AE92" s="35">
        <f t="shared" si="24"/>
        <v>96.495614111024338</v>
      </c>
      <c r="AF92" s="41"/>
      <c r="AG92" s="119">
        <v>0</v>
      </c>
      <c r="AH92" s="41"/>
      <c r="AI92" s="32">
        <v>75354.852577735292</v>
      </c>
      <c r="AJ92" s="33">
        <f t="shared" si="25"/>
        <v>94.437482715911756</v>
      </c>
      <c r="AK92" s="33">
        <v>0</v>
      </c>
      <c r="AL92" s="42">
        <f t="shared" si="26"/>
        <v>0</v>
      </c>
      <c r="AM92" s="43">
        <f t="shared" si="27"/>
        <v>75354.852577735292</v>
      </c>
      <c r="AN92" s="45"/>
      <c r="AO92" s="44">
        <v>5519.1571186985602</v>
      </c>
      <c r="AP92" s="45"/>
      <c r="AQ92" s="44">
        <v>61396.713789059228</v>
      </c>
      <c r="AR92" s="46"/>
      <c r="AS92" s="220"/>
      <c r="AT92" s="86">
        <v>-249992.05</v>
      </c>
      <c r="AU92" s="86">
        <v>-106522.51400873646</v>
      </c>
      <c r="AV92" s="86">
        <v>-970.31502706483036</v>
      </c>
      <c r="AW92" s="86">
        <v>-49027</v>
      </c>
      <c r="AX92" s="129">
        <v>-84689.737794999994</v>
      </c>
    </row>
    <row r="93" spans="1:50">
      <c r="A93" s="26">
        <v>437</v>
      </c>
      <c r="B93" s="27">
        <v>6107</v>
      </c>
      <c r="C93" s="28"/>
      <c r="D93" s="29" t="s">
        <v>373</v>
      </c>
      <c r="E93" s="7">
        <v>116.66666666666667</v>
      </c>
      <c r="F93" s="7">
        <v>157701.33333333334</v>
      </c>
      <c r="G93" s="2">
        <v>1.74</v>
      </c>
      <c r="H93" s="7">
        <v>90632.950191570897</v>
      </c>
      <c r="I93" s="7">
        <v>11936.333333333334</v>
      </c>
      <c r="J93" s="30">
        <v>0</v>
      </c>
      <c r="K93" s="4">
        <v>1.65</v>
      </c>
      <c r="L93" s="7">
        <v>149544.36781609195</v>
      </c>
      <c r="M93" s="7">
        <v>11506.016666666668</v>
      </c>
      <c r="N93" s="7">
        <v>161050.38448275861</v>
      </c>
      <c r="O93" s="31">
        <v>1380.4318669950737</v>
      </c>
      <c r="P93" s="31">
        <v>2391.9120957014184</v>
      </c>
      <c r="Q93" s="31">
        <v>57.712483225277886</v>
      </c>
      <c r="R93" s="32">
        <v>43662.229872490541</v>
      </c>
      <c r="S93" s="33">
        <f t="shared" si="14"/>
        <v>374.2476846213475</v>
      </c>
      <c r="T93" s="34">
        <f t="shared" si="15"/>
        <v>73.358864431925014</v>
      </c>
      <c r="U93" s="32">
        <v>35276</v>
      </c>
      <c r="V93" s="33">
        <f t="shared" si="16"/>
        <v>302.36571428571426</v>
      </c>
      <c r="W93" s="35">
        <f t="shared" si="17"/>
        <v>86.000036104960387</v>
      </c>
      <c r="X93" s="36">
        <v>0</v>
      </c>
      <c r="Y93" s="37">
        <f t="shared" si="18"/>
        <v>0</v>
      </c>
      <c r="Z93" s="38">
        <f t="shared" si="19"/>
        <v>35276</v>
      </c>
      <c r="AA93" s="39">
        <f t="shared" si="20"/>
        <v>302.36571428571426</v>
      </c>
      <c r="AB93" s="40">
        <f t="shared" si="21"/>
        <v>86.000036104960387</v>
      </c>
      <c r="AC93" s="32">
        <f t="shared" si="22"/>
        <v>78938.229872490541</v>
      </c>
      <c r="AD93" s="33">
        <f t="shared" si="23"/>
        <v>676.61339890706176</v>
      </c>
      <c r="AE93" s="35">
        <f t="shared" si="24"/>
        <v>86.000036104960387</v>
      </c>
      <c r="AF93" s="41"/>
      <c r="AG93" s="119">
        <v>0</v>
      </c>
      <c r="AH93" s="41"/>
      <c r="AI93" s="32">
        <v>48923.484777352322</v>
      </c>
      <c r="AJ93" s="33">
        <f t="shared" si="25"/>
        <v>57.712483225277886</v>
      </c>
      <c r="AK93" s="33">
        <v>0</v>
      </c>
      <c r="AL93" s="42">
        <f t="shared" si="26"/>
        <v>0</v>
      </c>
      <c r="AM93" s="43">
        <f t="shared" si="27"/>
        <v>48923.484777352322</v>
      </c>
      <c r="AO93" s="44">
        <v>724.89143916249952</v>
      </c>
      <c r="AQ93" s="44">
        <v>9063.295019157089</v>
      </c>
      <c r="AS93" s="220"/>
      <c r="AT93" s="86">
        <v>-56068.15</v>
      </c>
      <c r="AU93" s="86">
        <v>-23890.851907309207</v>
      </c>
      <c r="AV93" s="86">
        <v>-217.62209454746196</v>
      </c>
      <c r="AW93" s="86">
        <v>-5713</v>
      </c>
      <c r="AX93" s="129">
        <v>-18994.200452000001</v>
      </c>
    </row>
    <row r="94" spans="1:50">
      <c r="A94" s="26">
        <v>438</v>
      </c>
      <c r="B94" s="27">
        <v>6108</v>
      </c>
      <c r="C94" s="28"/>
      <c r="D94" s="29" t="s">
        <v>374</v>
      </c>
      <c r="E94" s="7">
        <v>1200.3333333333333</v>
      </c>
      <c r="F94" s="7">
        <v>2263621</v>
      </c>
      <c r="G94" s="2">
        <v>1.9466666666666665</v>
      </c>
      <c r="H94" s="7">
        <v>1162440.9881478364</v>
      </c>
      <c r="I94" s="7">
        <v>224522</v>
      </c>
      <c r="J94" s="30">
        <v>0</v>
      </c>
      <c r="K94" s="4">
        <v>1.65</v>
      </c>
      <c r="L94" s="7">
        <v>1918027.6304439299</v>
      </c>
      <c r="M94" s="7">
        <v>228592.54333333333</v>
      </c>
      <c r="N94" s="7">
        <v>2146620.1737772631</v>
      </c>
      <c r="O94" s="31">
        <v>1788.353379986612</v>
      </c>
      <c r="P94" s="31">
        <v>2391.9120957014184</v>
      </c>
      <c r="Q94" s="31">
        <v>74.766684912899564</v>
      </c>
      <c r="R94" s="32">
        <v>268054.50868564547</v>
      </c>
      <c r="S94" s="33">
        <f t="shared" si="14"/>
        <v>223.31672481447833</v>
      </c>
      <c r="T94" s="34">
        <f t="shared" si="15"/>
        <v>84.103011495126665</v>
      </c>
      <c r="U94" s="32">
        <v>54464</v>
      </c>
      <c r="V94" s="33">
        <f t="shared" si="16"/>
        <v>45.374062760344351</v>
      </c>
      <c r="W94" s="35">
        <f t="shared" si="17"/>
        <v>85.999990186019502</v>
      </c>
      <c r="X94" s="36">
        <v>0</v>
      </c>
      <c r="Y94" s="37">
        <f t="shared" si="18"/>
        <v>0</v>
      </c>
      <c r="Z94" s="38">
        <f t="shared" si="19"/>
        <v>54464</v>
      </c>
      <c r="AA94" s="39">
        <f t="shared" si="20"/>
        <v>45.374062760344351</v>
      </c>
      <c r="AB94" s="40">
        <f t="shared" si="21"/>
        <v>85.999990186019502</v>
      </c>
      <c r="AC94" s="32">
        <f t="shared" si="22"/>
        <v>322518.50868564547</v>
      </c>
      <c r="AD94" s="33">
        <f t="shared" si="23"/>
        <v>268.69078757482271</v>
      </c>
      <c r="AE94" s="35">
        <f t="shared" si="24"/>
        <v>85.999990186019502</v>
      </c>
      <c r="AF94" s="41"/>
      <c r="AG94" s="119">
        <v>0</v>
      </c>
      <c r="AH94" s="41"/>
      <c r="AI94" s="32">
        <v>135172.00010538966</v>
      </c>
      <c r="AJ94" s="33">
        <f t="shared" si="25"/>
        <v>74.766684912899564</v>
      </c>
      <c r="AK94" s="33">
        <v>0</v>
      </c>
      <c r="AL94" s="42">
        <f t="shared" si="26"/>
        <v>0</v>
      </c>
      <c r="AM94" s="43">
        <f t="shared" si="27"/>
        <v>135172.00010538966</v>
      </c>
      <c r="AO94" s="44">
        <v>12575.736245306234</v>
      </c>
      <c r="AQ94" s="44">
        <v>116244.09881478366</v>
      </c>
      <c r="AS94" s="220"/>
      <c r="AT94" s="86">
        <v>-618807.44999999995</v>
      </c>
      <c r="AU94" s="86">
        <v>-263676.09949076123</v>
      </c>
      <c r="AV94" s="86">
        <v>-2401.82917193208</v>
      </c>
      <c r="AW94" s="86">
        <v>-92222</v>
      </c>
      <c r="AX94" s="129">
        <v>-209633.23985099999</v>
      </c>
    </row>
    <row r="95" spans="1:50">
      <c r="A95" s="26">
        <v>439</v>
      </c>
      <c r="B95" s="27">
        <v>6109</v>
      </c>
      <c r="C95" s="28"/>
      <c r="D95" s="29" t="s">
        <v>375</v>
      </c>
      <c r="E95" s="7">
        <v>1362.3333333333333</v>
      </c>
      <c r="F95" s="7">
        <v>3772044</v>
      </c>
      <c r="G95" s="2">
        <v>1.6000000000000003</v>
      </c>
      <c r="H95" s="7">
        <v>2357527.5</v>
      </c>
      <c r="I95" s="7">
        <v>288694.33333333331</v>
      </c>
      <c r="J95" s="30">
        <v>0</v>
      </c>
      <c r="K95" s="4">
        <v>1.65</v>
      </c>
      <c r="L95" s="7">
        <v>3889920.375</v>
      </c>
      <c r="M95" s="7">
        <v>278306.11666666664</v>
      </c>
      <c r="N95" s="7">
        <v>4168226.4916666667</v>
      </c>
      <c r="O95" s="31">
        <v>3059.6230670418404</v>
      </c>
      <c r="P95" s="31">
        <v>2391.9120957014184</v>
      </c>
      <c r="Q95" s="31">
        <v>127.915364136516</v>
      </c>
      <c r="R95" s="32">
        <v>-336568.61791709095</v>
      </c>
      <c r="S95" s="33">
        <f t="shared" si="14"/>
        <v>-247.05305939595618</v>
      </c>
      <c r="T95" s="34">
        <f t="shared" si="15"/>
        <v>117.58667940600496</v>
      </c>
      <c r="U95" s="32">
        <v>0</v>
      </c>
      <c r="V95" s="33">
        <f t="shared" si="16"/>
        <v>0</v>
      </c>
      <c r="W95" s="35">
        <f t="shared" si="17"/>
        <v>117.58667940600496</v>
      </c>
      <c r="X95" s="36">
        <v>0</v>
      </c>
      <c r="Y95" s="37">
        <f t="shared" si="18"/>
        <v>0</v>
      </c>
      <c r="Z95" s="38">
        <f t="shared" si="19"/>
        <v>0</v>
      </c>
      <c r="AA95" s="39">
        <f t="shared" si="20"/>
        <v>0</v>
      </c>
      <c r="AB95" s="40">
        <f t="shared" si="21"/>
        <v>117.58667940600496</v>
      </c>
      <c r="AC95" s="32">
        <f t="shared" si="22"/>
        <v>-336568.61791709095</v>
      </c>
      <c r="AD95" s="33">
        <f t="shared" si="23"/>
        <v>-247.05305939595618</v>
      </c>
      <c r="AE95" s="35">
        <f t="shared" si="24"/>
        <v>117.58667940600496</v>
      </c>
      <c r="AF95" s="41"/>
      <c r="AG95" s="119">
        <v>0</v>
      </c>
      <c r="AH95" s="41"/>
      <c r="AI95" s="32">
        <v>116223.50781146064</v>
      </c>
      <c r="AJ95" s="33">
        <f t="shared" si="25"/>
        <v>127.915364136516</v>
      </c>
      <c r="AK95" s="33">
        <v>0</v>
      </c>
      <c r="AL95" s="42">
        <f t="shared" si="26"/>
        <v>0</v>
      </c>
      <c r="AM95" s="43">
        <f t="shared" si="27"/>
        <v>116223.50781146064</v>
      </c>
      <c r="AO95" s="44">
        <v>16482.961557206389</v>
      </c>
      <c r="AQ95" s="44">
        <v>235752.75</v>
      </c>
      <c r="AS95" s="220"/>
      <c r="AT95" s="86">
        <v>-705224.45</v>
      </c>
      <c r="AU95" s="86">
        <v>-300498.69692588004</v>
      </c>
      <c r="AV95" s="86">
        <v>-2737.2467121520217</v>
      </c>
      <c r="AW95" s="86">
        <v>-81725</v>
      </c>
      <c r="AX95" s="129">
        <v>-238908.704768</v>
      </c>
    </row>
    <row r="96" spans="1:50">
      <c r="A96" s="26">
        <v>440</v>
      </c>
      <c r="B96" s="27">
        <v>6110</v>
      </c>
      <c r="C96" s="28">
        <v>371</v>
      </c>
      <c r="D96" s="29" t="s">
        <v>376</v>
      </c>
      <c r="E96" s="7">
        <v>358.66666666666669</v>
      </c>
      <c r="F96" s="7">
        <v>709120.66666666663</v>
      </c>
      <c r="G96" s="2">
        <v>2.0266666666666668</v>
      </c>
      <c r="H96" s="7">
        <v>349838.48443667893</v>
      </c>
      <c r="I96" s="7">
        <v>79130</v>
      </c>
      <c r="J96" s="30">
        <v>0</v>
      </c>
      <c r="K96" s="4">
        <v>1.65</v>
      </c>
      <c r="L96" s="7">
        <v>577233.4993205202</v>
      </c>
      <c r="M96" s="7">
        <v>66348.77916666666</v>
      </c>
      <c r="N96" s="7">
        <v>643582.27848718688</v>
      </c>
      <c r="O96" s="31">
        <v>1794.3743823992199</v>
      </c>
      <c r="P96" s="31">
        <v>2391.9120957014184</v>
      </c>
      <c r="Q96" s="31">
        <v>75.018408311239668</v>
      </c>
      <c r="R96" s="32">
        <v>79297.238139957117</v>
      </c>
      <c r="S96" s="33">
        <f t="shared" si="14"/>
        <v>221.0889539218135</v>
      </c>
      <c r="T96" s="34">
        <f t="shared" si="15"/>
        <v>84.261597236080917</v>
      </c>
      <c r="U96" s="32">
        <v>14914</v>
      </c>
      <c r="V96" s="33">
        <f t="shared" si="16"/>
        <v>41.581784386617095</v>
      </c>
      <c r="W96" s="35">
        <f t="shared" si="17"/>
        <v>86.000030034733726</v>
      </c>
      <c r="X96" s="36">
        <v>0</v>
      </c>
      <c r="Y96" s="37">
        <f t="shared" si="18"/>
        <v>0</v>
      </c>
      <c r="Z96" s="38">
        <f t="shared" si="19"/>
        <v>14914</v>
      </c>
      <c r="AA96" s="39">
        <f t="shared" si="20"/>
        <v>41.581784386617095</v>
      </c>
      <c r="AB96" s="40">
        <f t="shared" si="21"/>
        <v>86.000030034733726</v>
      </c>
      <c r="AC96" s="32">
        <f t="shared" si="22"/>
        <v>94211.238139957117</v>
      </c>
      <c r="AD96" s="33">
        <f t="shared" si="23"/>
        <v>262.6707383084306</v>
      </c>
      <c r="AE96" s="35">
        <f t="shared" si="24"/>
        <v>86.000030034733726</v>
      </c>
      <c r="AF96" s="41"/>
      <c r="AG96" s="119">
        <v>0</v>
      </c>
      <c r="AH96" s="41"/>
      <c r="AI96" s="32">
        <v>41201.567958593478</v>
      </c>
      <c r="AJ96" s="33">
        <f t="shared" si="25"/>
        <v>75.018408311239668</v>
      </c>
      <c r="AK96" s="33">
        <v>0</v>
      </c>
      <c r="AL96" s="42">
        <f t="shared" si="26"/>
        <v>0</v>
      </c>
      <c r="AM96" s="43">
        <f t="shared" si="27"/>
        <v>41201.567958593478</v>
      </c>
      <c r="AO96" s="44">
        <v>3038.0488123871346</v>
      </c>
      <c r="AQ96" s="44">
        <v>34983.848443667899</v>
      </c>
      <c r="AS96" s="220"/>
      <c r="AT96" s="86">
        <v>-180549.8</v>
      </c>
      <c r="AU96" s="86">
        <v>-76932.926784087438</v>
      </c>
      <c r="AV96" s="86">
        <v>-700.78307510237744</v>
      </c>
      <c r="AW96" s="86">
        <v>-23722</v>
      </c>
      <c r="AX96" s="129">
        <v>-61164.81063</v>
      </c>
    </row>
    <row r="97" spans="1:50">
      <c r="A97" s="26">
        <v>441</v>
      </c>
      <c r="B97" s="27">
        <v>6111</v>
      </c>
      <c r="C97" s="28"/>
      <c r="D97" s="29" t="s">
        <v>377</v>
      </c>
      <c r="E97" s="7">
        <v>852.66666666666663</v>
      </c>
      <c r="F97" s="7">
        <v>1416368</v>
      </c>
      <c r="G97" s="2">
        <v>2.04</v>
      </c>
      <c r="H97" s="7">
        <v>694298.03921568627</v>
      </c>
      <c r="I97" s="7">
        <v>132081.66666666666</v>
      </c>
      <c r="J97" s="30">
        <v>0</v>
      </c>
      <c r="K97" s="4">
        <v>1.65</v>
      </c>
      <c r="L97" s="7">
        <v>1145591.7647058824</v>
      </c>
      <c r="M97" s="7">
        <v>109243.30916666666</v>
      </c>
      <c r="N97" s="7">
        <v>1254835.073872549</v>
      </c>
      <c r="O97" s="31">
        <v>1471.6595862461481</v>
      </c>
      <c r="P97" s="31">
        <v>2391.9120957014184</v>
      </c>
      <c r="Q97" s="31">
        <v>61.526491249026861</v>
      </c>
      <c r="R97" s="32">
        <v>290327.39669967833</v>
      </c>
      <c r="S97" s="33">
        <f t="shared" si="14"/>
        <v>340.49342849844999</v>
      </c>
      <c r="T97" s="34">
        <f t="shared" si="15"/>
        <v>75.761689486886866</v>
      </c>
      <c r="U97" s="32">
        <v>208811</v>
      </c>
      <c r="V97" s="33">
        <f t="shared" si="16"/>
        <v>244.89171227521501</v>
      </c>
      <c r="W97" s="35">
        <f t="shared" si="17"/>
        <v>86.000013575607255</v>
      </c>
      <c r="X97" s="36">
        <v>0</v>
      </c>
      <c r="Y97" s="37">
        <f t="shared" si="18"/>
        <v>0</v>
      </c>
      <c r="Z97" s="38">
        <f t="shared" si="19"/>
        <v>208811</v>
      </c>
      <c r="AA97" s="39">
        <f t="shared" si="20"/>
        <v>244.89171227521501</v>
      </c>
      <c r="AB97" s="40">
        <f t="shared" si="21"/>
        <v>86.000013575607255</v>
      </c>
      <c r="AC97" s="32">
        <f t="shared" si="22"/>
        <v>499138.39669967833</v>
      </c>
      <c r="AD97" s="33">
        <f t="shared" si="23"/>
        <v>585.38514077366494</v>
      </c>
      <c r="AE97" s="35">
        <f t="shared" si="24"/>
        <v>86.000013575607255</v>
      </c>
      <c r="AF97" s="41"/>
      <c r="AG97" s="119">
        <v>0</v>
      </c>
      <c r="AH97" s="41"/>
      <c r="AI97" s="32">
        <v>140586.26690340511</v>
      </c>
      <c r="AJ97" s="33">
        <f t="shared" si="25"/>
        <v>61.526491249026861</v>
      </c>
      <c r="AK97" s="33">
        <v>0</v>
      </c>
      <c r="AL97" s="42">
        <f t="shared" si="26"/>
        <v>0</v>
      </c>
      <c r="AM97" s="43">
        <f t="shared" si="27"/>
        <v>140586.26690340511</v>
      </c>
      <c r="AO97" s="44">
        <v>9809.3156559475174</v>
      </c>
      <c r="AQ97" s="44">
        <v>69429.803921568629</v>
      </c>
      <c r="AS97" s="220"/>
      <c r="AT97" s="86">
        <v>-446487.85</v>
      </c>
      <c r="AU97" s="86">
        <v>-190250.08674811368</v>
      </c>
      <c r="AV97" s="86">
        <v>-1732.990624469697</v>
      </c>
      <c r="AW97" s="86">
        <v>-64227</v>
      </c>
      <c r="AX97" s="129">
        <v>-151256.56873699999</v>
      </c>
    </row>
    <row r="98" spans="1:50">
      <c r="A98" s="26">
        <v>442</v>
      </c>
      <c r="B98" s="27">
        <v>6112</v>
      </c>
      <c r="C98" s="28"/>
      <c r="D98" s="29" t="s">
        <v>378</v>
      </c>
      <c r="E98" s="7">
        <v>202.66666666666666</v>
      </c>
      <c r="F98" s="7">
        <v>347590</v>
      </c>
      <c r="G98" s="2">
        <v>1.7233333333333334</v>
      </c>
      <c r="H98" s="7">
        <v>201084.24242424243</v>
      </c>
      <c r="I98" s="7">
        <v>30188.666666666668</v>
      </c>
      <c r="J98" s="30">
        <v>0</v>
      </c>
      <c r="K98" s="4">
        <v>1.65</v>
      </c>
      <c r="L98" s="7">
        <v>331789</v>
      </c>
      <c r="M98" s="7">
        <v>33957.191666666673</v>
      </c>
      <c r="N98" s="7">
        <v>365746.19166666665</v>
      </c>
      <c r="O98" s="31">
        <v>1804.6687088815791</v>
      </c>
      <c r="P98" s="31">
        <v>2391.9120957014184</v>
      </c>
      <c r="Q98" s="31">
        <v>75.448788946918526</v>
      </c>
      <c r="R98" s="32">
        <v>44035.42409966368</v>
      </c>
      <c r="S98" s="33">
        <f t="shared" si="14"/>
        <v>217.28005312334054</v>
      </c>
      <c r="T98" s="34">
        <f t="shared" si="15"/>
        <v>84.532737036558601</v>
      </c>
      <c r="U98" s="32">
        <v>7113</v>
      </c>
      <c r="V98" s="33">
        <f t="shared" si="16"/>
        <v>35.097039473684212</v>
      </c>
      <c r="W98" s="35">
        <f t="shared" si="17"/>
        <v>86.000058496103804</v>
      </c>
      <c r="X98" s="36">
        <v>0</v>
      </c>
      <c r="Y98" s="37">
        <f t="shared" si="18"/>
        <v>0</v>
      </c>
      <c r="Z98" s="38">
        <f t="shared" si="19"/>
        <v>7113</v>
      </c>
      <c r="AA98" s="39">
        <f t="shared" si="20"/>
        <v>35.097039473684212</v>
      </c>
      <c r="AB98" s="40">
        <f t="shared" si="21"/>
        <v>86.000058496103804</v>
      </c>
      <c r="AC98" s="32">
        <f t="shared" si="22"/>
        <v>51148.42409966368</v>
      </c>
      <c r="AD98" s="33">
        <f t="shared" si="23"/>
        <v>252.37709259702476</v>
      </c>
      <c r="AE98" s="35">
        <f t="shared" si="24"/>
        <v>86.000058496103804</v>
      </c>
      <c r="AF98" s="41"/>
      <c r="AG98" s="119">
        <v>0</v>
      </c>
      <c r="AH98" s="41"/>
      <c r="AI98" s="32">
        <v>134345.90028812148</v>
      </c>
      <c r="AJ98" s="33">
        <f t="shared" si="25"/>
        <v>75.448788946918526</v>
      </c>
      <c r="AK98" s="33">
        <v>0</v>
      </c>
      <c r="AL98" s="42">
        <f t="shared" si="26"/>
        <v>0</v>
      </c>
      <c r="AM98" s="43">
        <f t="shared" si="27"/>
        <v>134345.90028812148</v>
      </c>
      <c r="AO98" s="44">
        <v>1765.3210951289109</v>
      </c>
      <c r="AQ98" s="44">
        <v>20108.42424242424</v>
      </c>
      <c r="AS98" s="220"/>
      <c r="AT98" s="86">
        <v>-106992.5</v>
      </c>
      <c r="AU98" s="86">
        <v>-45589.882538718484</v>
      </c>
      <c r="AV98" s="86">
        <v>-415.27885931992739</v>
      </c>
      <c r="AW98" s="86">
        <v>-12030</v>
      </c>
      <c r="AX98" s="129">
        <v>-36245.813707000001</v>
      </c>
    </row>
    <row r="99" spans="1:50">
      <c r="A99" s="26">
        <v>443</v>
      </c>
      <c r="B99" s="27">
        <v>6113</v>
      </c>
      <c r="C99" s="28"/>
      <c r="D99" s="29" t="s">
        <v>379</v>
      </c>
      <c r="E99" s="7">
        <v>4827.333333333333</v>
      </c>
      <c r="F99" s="7">
        <v>12618455.666666666</v>
      </c>
      <c r="G99" s="2">
        <v>1.71</v>
      </c>
      <c r="H99" s="7">
        <v>7371515.3936320096</v>
      </c>
      <c r="I99" s="7">
        <v>605018</v>
      </c>
      <c r="J99" s="30">
        <v>0</v>
      </c>
      <c r="K99" s="4">
        <v>1.65</v>
      </c>
      <c r="L99" s="7">
        <v>12163000.399492815</v>
      </c>
      <c r="M99" s="7">
        <v>742847.8125</v>
      </c>
      <c r="N99" s="7">
        <v>12905848.211992815</v>
      </c>
      <c r="O99" s="31">
        <v>2673.4943126625085</v>
      </c>
      <c r="P99" s="31">
        <v>2391.9120957014184</v>
      </c>
      <c r="Q99" s="31">
        <v>111.77226443509903</v>
      </c>
      <c r="R99" s="32">
        <v>-502937.75214376231</v>
      </c>
      <c r="S99" s="33">
        <f t="shared" si="14"/>
        <v>-104.18542027560331</v>
      </c>
      <c r="T99" s="34">
        <f t="shared" si="15"/>
        <v>107.4165265941123</v>
      </c>
      <c r="U99" s="32">
        <v>0</v>
      </c>
      <c r="V99" s="33">
        <f t="shared" si="16"/>
        <v>0</v>
      </c>
      <c r="W99" s="35">
        <f t="shared" si="17"/>
        <v>107.4165265941123</v>
      </c>
      <c r="X99" s="36">
        <v>0</v>
      </c>
      <c r="Y99" s="37">
        <f t="shared" si="18"/>
        <v>0</v>
      </c>
      <c r="Z99" s="38">
        <f t="shared" si="19"/>
        <v>0</v>
      </c>
      <c r="AA99" s="39">
        <f t="shared" si="20"/>
        <v>0</v>
      </c>
      <c r="AB99" s="40">
        <f t="shared" si="21"/>
        <v>107.4165265941123</v>
      </c>
      <c r="AC99" s="32">
        <f t="shared" si="22"/>
        <v>-502937.75214376231</v>
      </c>
      <c r="AD99" s="33">
        <f t="shared" si="23"/>
        <v>-104.18542027560331</v>
      </c>
      <c r="AE99" s="35">
        <f t="shared" si="24"/>
        <v>107.4165265941123</v>
      </c>
      <c r="AF99" s="41"/>
      <c r="AG99" s="119">
        <v>0</v>
      </c>
      <c r="AH99" s="41"/>
      <c r="AI99" s="32">
        <v>0</v>
      </c>
      <c r="AJ99" s="33">
        <f t="shared" si="25"/>
        <v>111.77226443509903</v>
      </c>
      <c r="AK99" s="33">
        <v>0</v>
      </c>
      <c r="AL99" s="42">
        <f t="shared" si="26"/>
        <v>0</v>
      </c>
      <c r="AM99" s="43">
        <f t="shared" si="27"/>
        <v>0</v>
      </c>
      <c r="AO99" s="44">
        <v>93281.129596223109</v>
      </c>
      <c r="AQ99" s="44">
        <v>737151.53936320089</v>
      </c>
      <c r="AS99" s="220"/>
      <c r="AT99" s="86">
        <v>-2508665.0499999998</v>
      </c>
      <c r="AU99" s="86">
        <v>-1068951.2362563945</v>
      </c>
      <c r="AV99" s="86">
        <v>-9737.0913312657976</v>
      </c>
      <c r="AW99" s="86">
        <v>-266422</v>
      </c>
      <c r="AX99" s="129">
        <v>-849859.77618599997</v>
      </c>
    </row>
    <row r="100" spans="1:50">
      <c r="A100" s="26">
        <v>444</v>
      </c>
      <c r="B100" s="27">
        <v>6114</v>
      </c>
      <c r="C100" s="28"/>
      <c r="D100" s="29" t="s">
        <v>380</v>
      </c>
      <c r="E100" s="7">
        <v>1797</v>
      </c>
      <c r="F100" s="7">
        <v>4145811</v>
      </c>
      <c r="G100" s="2">
        <v>1.8666666666666665</v>
      </c>
      <c r="H100" s="7">
        <v>2219757.90307971</v>
      </c>
      <c r="I100" s="7">
        <v>290299</v>
      </c>
      <c r="J100" s="30">
        <v>0</v>
      </c>
      <c r="K100" s="4">
        <v>1.65</v>
      </c>
      <c r="L100" s="7">
        <v>3662600.5400815215</v>
      </c>
      <c r="M100" s="7">
        <v>326629.41333333333</v>
      </c>
      <c r="N100" s="7">
        <v>3989229.9534148546</v>
      </c>
      <c r="O100" s="31">
        <v>2219.9387609431578</v>
      </c>
      <c r="P100" s="31">
        <v>2391.9120957014184</v>
      </c>
      <c r="Q100" s="31">
        <v>92.810215096645095</v>
      </c>
      <c r="R100" s="32">
        <v>114343.35054741982</v>
      </c>
      <c r="S100" s="33">
        <f t="shared" si="14"/>
        <v>63.630133860556384</v>
      </c>
      <c r="T100" s="34">
        <f t="shared" si="15"/>
        <v>95.470435510886333</v>
      </c>
      <c r="U100" s="32">
        <v>0</v>
      </c>
      <c r="V100" s="33">
        <f t="shared" si="16"/>
        <v>0</v>
      </c>
      <c r="W100" s="35">
        <f t="shared" si="17"/>
        <v>95.470435510886333</v>
      </c>
      <c r="X100" s="36">
        <v>0</v>
      </c>
      <c r="Y100" s="37">
        <f t="shared" si="18"/>
        <v>0</v>
      </c>
      <c r="Z100" s="38">
        <f t="shared" si="19"/>
        <v>0</v>
      </c>
      <c r="AA100" s="39">
        <f t="shared" si="20"/>
        <v>0</v>
      </c>
      <c r="AB100" s="40">
        <f t="shared" si="21"/>
        <v>95.470435510886333</v>
      </c>
      <c r="AC100" s="32">
        <f t="shared" si="22"/>
        <v>114343.35054741982</v>
      </c>
      <c r="AD100" s="33">
        <f t="shared" si="23"/>
        <v>63.630133860556384</v>
      </c>
      <c r="AE100" s="35">
        <f t="shared" si="24"/>
        <v>95.470435510886333</v>
      </c>
      <c r="AF100" s="41"/>
      <c r="AG100" s="119">
        <v>0</v>
      </c>
      <c r="AH100" s="41"/>
      <c r="AI100" s="32">
        <v>20643.959416438422</v>
      </c>
      <c r="AJ100" s="33">
        <f t="shared" si="25"/>
        <v>92.810215096645095</v>
      </c>
      <c r="AK100" s="33">
        <v>0</v>
      </c>
      <c r="AL100" s="42">
        <f t="shared" si="26"/>
        <v>0</v>
      </c>
      <c r="AM100" s="43">
        <f t="shared" si="27"/>
        <v>20643.959416438422</v>
      </c>
      <c r="AO100" s="44">
        <v>22606.818393177342</v>
      </c>
      <c r="AQ100" s="44">
        <v>221975.79030797104</v>
      </c>
      <c r="AS100" s="220"/>
      <c r="AT100" s="86">
        <v>-926925.25</v>
      </c>
      <c r="AU100" s="86">
        <v>-394966.19391716685</v>
      </c>
      <c r="AV100" s="86">
        <v>-3597.752425454371</v>
      </c>
      <c r="AW100" s="86">
        <v>-160133</v>
      </c>
      <c r="AX100" s="129">
        <v>-314014.21297699999</v>
      </c>
    </row>
    <row r="101" spans="1:50">
      <c r="A101" s="26">
        <v>445</v>
      </c>
      <c r="B101" s="27">
        <v>6115</v>
      </c>
      <c r="C101" s="28"/>
      <c r="D101" s="29" t="s">
        <v>381</v>
      </c>
      <c r="E101" s="7">
        <v>1188.6666666666667</v>
      </c>
      <c r="F101" s="7">
        <v>1987831.6666666667</v>
      </c>
      <c r="G101" s="2">
        <v>2.226666666666667</v>
      </c>
      <c r="H101" s="7">
        <v>892452.43753322714</v>
      </c>
      <c r="I101" s="7">
        <v>130173.66666666667</v>
      </c>
      <c r="J101" s="30">
        <v>0</v>
      </c>
      <c r="K101" s="4">
        <v>1.65</v>
      </c>
      <c r="L101" s="7">
        <v>1472546.5219298247</v>
      </c>
      <c r="M101" s="7">
        <v>137640.9</v>
      </c>
      <c r="N101" s="7">
        <v>1610187.4219298246</v>
      </c>
      <c r="O101" s="31">
        <v>1354.616451427222</v>
      </c>
      <c r="P101" s="31">
        <v>2391.9120957014184</v>
      </c>
      <c r="Q101" s="31">
        <v>56.633203781261301</v>
      </c>
      <c r="R101" s="32">
        <v>456209.53965608677</v>
      </c>
      <c r="S101" s="33">
        <f t="shared" si="14"/>
        <v>383.79938838145267</v>
      </c>
      <c r="T101" s="34">
        <f t="shared" si="15"/>
        <v>72.678918382194567</v>
      </c>
      <c r="U101" s="32">
        <v>378743</v>
      </c>
      <c r="V101" s="33">
        <f t="shared" si="16"/>
        <v>318.62843522153673</v>
      </c>
      <c r="W101" s="35">
        <f t="shared" si="17"/>
        <v>85.999994679026457</v>
      </c>
      <c r="X101" s="36">
        <v>0</v>
      </c>
      <c r="Y101" s="37">
        <f t="shared" si="18"/>
        <v>0</v>
      </c>
      <c r="Z101" s="38">
        <f t="shared" si="19"/>
        <v>378743</v>
      </c>
      <c r="AA101" s="39">
        <f t="shared" si="20"/>
        <v>318.62843522153673</v>
      </c>
      <c r="AB101" s="40">
        <f t="shared" si="21"/>
        <v>85.999994679026457</v>
      </c>
      <c r="AC101" s="32">
        <f t="shared" si="22"/>
        <v>834952.53965608682</v>
      </c>
      <c r="AD101" s="33">
        <f t="shared" si="23"/>
        <v>702.42782360298941</v>
      </c>
      <c r="AE101" s="35">
        <f t="shared" si="24"/>
        <v>85.999994679026457</v>
      </c>
      <c r="AF101" s="41"/>
      <c r="AG101" s="119">
        <v>0</v>
      </c>
      <c r="AH101" s="41"/>
      <c r="AI101" s="32">
        <v>316096.70888707577</v>
      </c>
      <c r="AJ101" s="33">
        <f t="shared" si="25"/>
        <v>56.633203781261301</v>
      </c>
      <c r="AK101" s="33">
        <v>0</v>
      </c>
      <c r="AL101" s="42">
        <f t="shared" si="26"/>
        <v>0</v>
      </c>
      <c r="AM101" s="43">
        <f t="shared" si="27"/>
        <v>316096.70888707577</v>
      </c>
      <c r="AO101" s="44">
        <v>14643.14797545793</v>
      </c>
      <c r="AQ101" s="44">
        <v>89245.243753322706</v>
      </c>
      <c r="AS101" s="220"/>
      <c r="AT101" s="86">
        <v>-617264.30000000005</v>
      </c>
      <c r="AU101" s="86">
        <v>-263018.55310799123</v>
      </c>
      <c r="AV101" s="86">
        <v>-2395.8395729995814</v>
      </c>
      <c r="AW101" s="86">
        <v>-76400</v>
      </c>
      <c r="AX101" s="129">
        <v>-209110.46369100001</v>
      </c>
    </row>
    <row r="102" spans="1:50">
      <c r="A102" s="26">
        <v>446</v>
      </c>
      <c r="B102" s="27">
        <v>6116</v>
      </c>
      <c r="C102" s="28"/>
      <c r="D102" s="29" t="s">
        <v>382</v>
      </c>
      <c r="E102" s="7">
        <v>4270.666666666667</v>
      </c>
      <c r="F102" s="7">
        <v>7696503.666666667</v>
      </c>
      <c r="G102" s="2">
        <v>1.9400000000000002</v>
      </c>
      <c r="H102" s="7">
        <v>3967269.9312714781</v>
      </c>
      <c r="I102" s="7">
        <v>606005</v>
      </c>
      <c r="J102" s="30">
        <v>0</v>
      </c>
      <c r="K102" s="4">
        <v>1.65</v>
      </c>
      <c r="L102" s="7">
        <v>6545995.3865979388</v>
      </c>
      <c r="M102" s="7">
        <v>575732.80000000005</v>
      </c>
      <c r="N102" s="7">
        <v>7121728.1865979386</v>
      </c>
      <c r="O102" s="31">
        <v>1667.5916765371383</v>
      </c>
      <c r="P102" s="31">
        <v>2391.9120957014184</v>
      </c>
      <c r="Q102" s="31">
        <v>69.717933177143948</v>
      </c>
      <c r="R102" s="32">
        <v>1144532.4959410401</v>
      </c>
      <c r="S102" s="33">
        <f t="shared" si="14"/>
        <v>267.99855509078367</v>
      </c>
      <c r="T102" s="34">
        <f t="shared" si="15"/>
        <v>80.922297901600615</v>
      </c>
      <c r="U102" s="32">
        <v>518690</v>
      </c>
      <c r="V102" s="33">
        <f t="shared" si="16"/>
        <v>121.4541055260693</v>
      </c>
      <c r="W102" s="35">
        <f t="shared" si="17"/>
        <v>85.999997276269866</v>
      </c>
      <c r="X102" s="36">
        <v>0</v>
      </c>
      <c r="Y102" s="37">
        <f t="shared" si="18"/>
        <v>0</v>
      </c>
      <c r="Z102" s="38">
        <f t="shared" si="19"/>
        <v>518690</v>
      </c>
      <c r="AA102" s="39">
        <f t="shared" si="20"/>
        <v>121.4541055260693</v>
      </c>
      <c r="AB102" s="40">
        <f t="shared" si="21"/>
        <v>85.999997276269866</v>
      </c>
      <c r="AC102" s="32">
        <f t="shared" si="22"/>
        <v>1663222.4959410401</v>
      </c>
      <c r="AD102" s="33">
        <f t="shared" si="23"/>
        <v>389.452660616853</v>
      </c>
      <c r="AE102" s="35">
        <f t="shared" si="24"/>
        <v>85.999997276269866</v>
      </c>
      <c r="AF102" s="41"/>
      <c r="AG102" s="119">
        <v>0</v>
      </c>
      <c r="AH102" s="41"/>
      <c r="AI102" s="32">
        <v>0</v>
      </c>
      <c r="AJ102" s="33">
        <f t="shared" si="25"/>
        <v>69.717933177143948</v>
      </c>
      <c r="AK102" s="33">
        <v>0</v>
      </c>
      <c r="AL102" s="42">
        <f t="shared" si="26"/>
        <v>0</v>
      </c>
      <c r="AM102" s="43">
        <f t="shared" si="27"/>
        <v>0</v>
      </c>
      <c r="AO102" s="44">
        <v>56508.312219118525</v>
      </c>
      <c r="AQ102" s="44">
        <v>396726.99312714784</v>
      </c>
      <c r="AS102" s="220"/>
      <c r="AT102" s="86">
        <v>-2218036.4</v>
      </c>
      <c r="AU102" s="86">
        <v>-945113.33416804858</v>
      </c>
      <c r="AV102" s="86">
        <v>-8609.0501989784952</v>
      </c>
      <c r="AW102" s="86">
        <v>-278426</v>
      </c>
      <c r="AX102" s="129">
        <v>-751403.59953100001</v>
      </c>
    </row>
    <row r="103" spans="1:50">
      <c r="A103" s="26">
        <v>447</v>
      </c>
      <c r="B103" s="27">
        <v>6117</v>
      </c>
      <c r="C103" s="28">
        <v>371</v>
      </c>
      <c r="D103" s="29" t="s">
        <v>383</v>
      </c>
      <c r="E103" s="7">
        <v>414</v>
      </c>
      <c r="F103" s="7">
        <v>887346.66666666663</v>
      </c>
      <c r="G103" s="2">
        <v>2.0933333333333333</v>
      </c>
      <c r="H103" s="7">
        <v>424700.56277056271</v>
      </c>
      <c r="I103" s="7">
        <v>89757</v>
      </c>
      <c r="J103" s="30">
        <v>0</v>
      </c>
      <c r="K103" s="4">
        <v>1.65</v>
      </c>
      <c r="L103" s="7">
        <v>700755.92857142852</v>
      </c>
      <c r="M103" s="7">
        <v>74127.308333333334</v>
      </c>
      <c r="N103" s="7">
        <v>774883.23690476187</v>
      </c>
      <c r="O103" s="31">
        <v>1871.6986398665745</v>
      </c>
      <c r="P103" s="31">
        <v>2391.9120957014184</v>
      </c>
      <c r="Q103" s="31">
        <v>78.251146571408867</v>
      </c>
      <c r="R103" s="32">
        <v>79686.297164781383</v>
      </c>
      <c r="S103" s="33">
        <f t="shared" si="14"/>
        <v>192.47897865889223</v>
      </c>
      <c r="T103" s="34">
        <f t="shared" si="15"/>
        <v>86.298222339987518</v>
      </c>
      <c r="U103" s="32">
        <v>0</v>
      </c>
      <c r="V103" s="33">
        <f t="shared" si="16"/>
        <v>0</v>
      </c>
      <c r="W103" s="35">
        <f t="shared" si="17"/>
        <v>86.298222339987518</v>
      </c>
      <c r="X103" s="36">
        <v>0</v>
      </c>
      <c r="Y103" s="37">
        <f t="shared" si="18"/>
        <v>0</v>
      </c>
      <c r="Z103" s="38">
        <f t="shared" si="19"/>
        <v>0</v>
      </c>
      <c r="AA103" s="39">
        <f t="shared" si="20"/>
        <v>0</v>
      </c>
      <c r="AB103" s="40">
        <f t="shared" si="21"/>
        <v>86.298222339987518</v>
      </c>
      <c r="AC103" s="32">
        <f t="shared" si="22"/>
        <v>79686.297164781383</v>
      </c>
      <c r="AD103" s="33">
        <f t="shared" si="23"/>
        <v>192.47897865889223</v>
      </c>
      <c r="AE103" s="35">
        <f t="shared" si="24"/>
        <v>86.298222339987518</v>
      </c>
      <c r="AF103" s="41"/>
      <c r="AG103" s="119">
        <v>0</v>
      </c>
      <c r="AH103" s="41"/>
      <c r="AI103" s="32">
        <v>52163.032278873528</v>
      </c>
      <c r="AJ103" s="33">
        <f t="shared" si="25"/>
        <v>78.251146571408867</v>
      </c>
      <c r="AK103" s="33">
        <v>0</v>
      </c>
      <c r="AL103" s="42">
        <f t="shared" si="26"/>
        <v>0</v>
      </c>
      <c r="AM103" s="43">
        <f t="shared" si="27"/>
        <v>52163.032278873528</v>
      </c>
      <c r="AO103" s="44">
        <v>6121.0474597727307</v>
      </c>
      <c r="AQ103" s="44">
        <v>42470.056277056276</v>
      </c>
      <c r="AS103" s="220"/>
      <c r="AT103" s="86">
        <v>-208326.7</v>
      </c>
      <c r="AU103" s="86">
        <v>-88768.761673947054</v>
      </c>
      <c r="AV103" s="86">
        <v>-808.59585588735865</v>
      </c>
      <c r="AW103" s="86">
        <v>-34851</v>
      </c>
      <c r="AX103" s="129">
        <v>-70574.781495999996</v>
      </c>
    </row>
    <row r="104" spans="1:50">
      <c r="A104" s="26">
        <v>448</v>
      </c>
      <c r="B104" s="27">
        <v>6118</v>
      </c>
      <c r="C104" s="28"/>
      <c r="D104" s="29" t="s">
        <v>384</v>
      </c>
      <c r="E104" s="7">
        <v>901</v>
      </c>
      <c r="F104" s="7">
        <v>2514821.3333333335</v>
      </c>
      <c r="G104" s="2">
        <v>1.7733333333333334</v>
      </c>
      <c r="H104" s="7">
        <v>1409087.8891396734</v>
      </c>
      <c r="I104" s="7">
        <v>139152.33333333334</v>
      </c>
      <c r="J104" s="30">
        <v>0</v>
      </c>
      <c r="K104" s="4">
        <v>1.65</v>
      </c>
      <c r="L104" s="7">
        <v>2324995.0170804611</v>
      </c>
      <c r="M104" s="7">
        <v>152273.125</v>
      </c>
      <c r="N104" s="7">
        <v>2477268.1420804611</v>
      </c>
      <c r="O104" s="31">
        <v>2749.4651965376929</v>
      </c>
      <c r="P104" s="31">
        <v>2391.9120957014184</v>
      </c>
      <c r="Q104" s="31">
        <v>114.94842145239554</v>
      </c>
      <c r="R104" s="32">
        <v>-119197.47722578883</v>
      </c>
      <c r="S104" s="33">
        <f t="shared" si="14"/>
        <v>-132.29464730942155</v>
      </c>
      <c r="T104" s="34">
        <f t="shared" si="15"/>
        <v>109.41750551500911</v>
      </c>
      <c r="U104" s="32">
        <v>0</v>
      </c>
      <c r="V104" s="33">
        <f t="shared" si="16"/>
        <v>0</v>
      </c>
      <c r="W104" s="35">
        <f t="shared" si="17"/>
        <v>109.41750551500911</v>
      </c>
      <c r="X104" s="36">
        <v>0</v>
      </c>
      <c r="Y104" s="37">
        <f t="shared" si="18"/>
        <v>0</v>
      </c>
      <c r="Z104" s="38">
        <f t="shared" si="19"/>
        <v>0</v>
      </c>
      <c r="AA104" s="39">
        <f t="shared" si="20"/>
        <v>0</v>
      </c>
      <c r="AB104" s="40">
        <f t="shared" si="21"/>
        <v>109.41750551500911</v>
      </c>
      <c r="AC104" s="32">
        <f t="shared" si="22"/>
        <v>-119197.47722578883</v>
      </c>
      <c r="AD104" s="33">
        <f t="shared" si="23"/>
        <v>-132.29464730942155</v>
      </c>
      <c r="AE104" s="35">
        <f t="shared" si="24"/>
        <v>109.41750551500911</v>
      </c>
      <c r="AF104" s="41"/>
      <c r="AG104" s="119">
        <v>0</v>
      </c>
      <c r="AH104" s="41"/>
      <c r="AI104" s="32">
        <v>114579.4382198852</v>
      </c>
      <c r="AJ104" s="33">
        <f t="shared" si="25"/>
        <v>114.94842145239554</v>
      </c>
      <c r="AK104" s="33">
        <v>0</v>
      </c>
      <c r="AL104" s="42">
        <f t="shared" si="26"/>
        <v>0</v>
      </c>
      <c r="AM104" s="43">
        <f t="shared" si="27"/>
        <v>114579.4382198852</v>
      </c>
      <c r="AO104" s="44">
        <v>11909.592980558667</v>
      </c>
      <c r="AQ104" s="44">
        <v>140908.78891396735</v>
      </c>
      <c r="AS104" s="220"/>
      <c r="AT104" s="86">
        <v>-464491.4</v>
      </c>
      <c r="AU104" s="86">
        <v>-197921.46121376342</v>
      </c>
      <c r="AV104" s="86">
        <v>-1802.8692786821848</v>
      </c>
      <c r="AW104" s="86">
        <v>-65511</v>
      </c>
      <c r="AX104" s="129">
        <v>-157355.62392799999</v>
      </c>
    </row>
    <row r="105" spans="1:50">
      <c r="A105" s="26">
        <v>491</v>
      </c>
      <c r="B105" s="27">
        <v>5401</v>
      </c>
      <c r="C105" s="28"/>
      <c r="D105" s="29" t="s">
        <v>331</v>
      </c>
      <c r="E105" s="7">
        <v>581.66666666666663</v>
      </c>
      <c r="F105" s="7">
        <v>1072816.6666666667</v>
      </c>
      <c r="G105" s="2">
        <v>2</v>
      </c>
      <c r="H105" s="7">
        <v>536408.33333333337</v>
      </c>
      <c r="I105" s="7">
        <v>116504.66666666667</v>
      </c>
      <c r="J105" s="30">
        <v>0</v>
      </c>
      <c r="K105" s="4">
        <v>1.65</v>
      </c>
      <c r="L105" s="7">
        <v>885073.75</v>
      </c>
      <c r="M105" s="7">
        <v>96155.433333333349</v>
      </c>
      <c r="N105" s="7">
        <v>981229.18333333335</v>
      </c>
      <c r="O105" s="31">
        <v>1686.9269627507165</v>
      </c>
      <c r="P105" s="31">
        <v>2391.9120957014184</v>
      </c>
      <c r="Q105" s="31">
        <v>70.526294247282195</v>
      </c>
      <c r="R105" s="32">
        <v>151724.55036320689</v>
      </c>
      <c r="S105" s="33">
        <f t="shared" si="14"/>
        <v>260.84449919175972</v>
      </c>
      <c r="T105" s="34">
        <f t="shared" si="15"/>
        <v>81.431565375787741</v>
      </c>
      <c r="U105" s="32">
        <v>63560</v>
      </c>
      <c r="V105" s="33">
        <f t="shared" si="16"/>
        <v>109.27220630372493</v>
      </c>
      <c r="W105" s="35">
        <f t="shared" si="17"/>
        <v>85.999969310869687</v>
      </c>
      <c r="X105" s="36">
        <v>0</v>
      </c>
      <c r="Y105" s="37">
        <f t="shared" si="18"/>
        <v>0</v>
      </c>
      <c r="Z105" s="38">
        <f t="shared" si="19"/>
        <v>63560</v>
      </c>
      <c r="AA105" s="39">
        <f t="shared" si="20"/>
        <v>109.27220630372493</v>
      </c>
      <c r="AB105" s="40">
        <f t="shared" si="21"/>
        <v>85.999969310869687</v>
      </c>
      <c r="AC105" s="32">
        <f t="shared" si="22"/>
        <v>215284.55036320689</v>
      </c>
      <c r="AD105" s="33">
        <f t="shared" si="23"/>
        <v>370.11670549548467</v>
      </c>
      <c r="AE105" s="35">
        <f t="shared" si="24"/>
        <v>85.999969310869687</v>
      </c>
      <c r="AF105" s="41"/>
      <c r="AG105" s="119">
        <v>0</v>
      </c>
      <c r="AH105" s="41"/>
      <c r="AI105" s="32">
        <v>71754.558777022117</v>
      </c>
      <c r="AJ105" s="33">
        <f t="shared" si="25"/>
        <v>70.526294247282195</v>
      </c>
      <c r="AK105" s="33">
        <v>0</v>
      </c>
      <c r="AL105" s="42">
        <f t="shared" si="26"/>
        <v>0</v>
      </c>
      <c r="AM105" s="43">
        <f t="shared" si="27"/>
        <v>71754.558777022117</v>
      </c>
      <c r="AO105" s="44">
        <v>5081.6926379149345</v>
      </c>
      <c r="AQ105" s="44">
        <v>53640.833333333336</v>
      </c>
      <c r="AS105" s="220"/>
      <c r="AT105" s="86">
        <v>-297315.65000000002</v>
      </c>
      <c r="AU105" s="86">
        <v>-126687.26974701579</v>
      </c>
      <c r="AV105" s="86">
        <v>-1153.9960609947982</v>
      </c>
      <c r="AW105" s="86">
        <v>-47618</v>
      </c>
      <c r="AX105" s="129">
        <v>-100721.540011</v>
      </c>
    </row>
    <row r="106" spans="1:50">
      <c r="A106" s="26">
        <v>492</v>
      </c>
      <c r="B106" s="27">
        <v>5402</v>
      </c>
      <c r="C106" s="28"/>
      <c r="D106" s="29" t="s">
        <v>332</v>
      </c>
      <c r="E106" s="7">
        <v>1284</v>
      </c>
      <c r="F106" s="7">
        <v>2681623</v>
      </c>
      <c r="G106" s="2">
        <v>1.5333333333333332</v>
      </c>
      <c r="H106" s="7">
        <v>1750164.402777778</v>
      </c>
      <c r="I106" s="7">
        <v>258700</v>
      </c>
      <c r="J106" s="30">
        <v>0</v>
      </c>
      <c r="K106" s="4">
        <v>1.65</v>
      </c>
      <c r="L106" s="7">
        <v>2887771.2645833329</v>
      </c>
      <c r="M106" s="7">
        <v>261935.64791666667</v>
      </c>
      <c r="N106" s="7">
        <v>3149706.9124999996</v>
      </c>
      <c r="O106" s="31">
        <v>2453.0427667445479</v>
      </c>
      <c r="P106" s="31">
        <v>2391.9120957014184</v>
      </c>
      <c r="Q106" s="31">
        <v>102.55572398136995</v>
      </c>
      <c r="R106" s="32">
        <v>-29041.959199170065</v>
      </c>
      <c r="S106" s="33">
        <f t="shared" si="14"/>
        <v>-22.618348285957996</v>
      </c>
      <c r="T106" s="34">
        <f t="shared" si="15"/>
        <v>101.61010610826298</v>
      </c>
      <c r="U106" s="32">
        <v>0</v>
      </c>
      <c r="V106" s="33">
        <f t="shared" si="16"/>
        <v>0</v>
      </c>
      <c r="W106" s="35">
        <f t="shared" si="17"/>
        <v>101.61010610826298</v>
      </c>
      <c r="X106" s="36">
        <v>0</v>
      </c>
      <c r="Y106" s="37">
        <f t="shared" si="18"/>
        <v>0</v>
      </c>
      <c r="Z106" s="38">
        <f t="shared" si="19"/>
        <v>0</v>
      </c>
      <c r="AA106" s="39">
        <f t="shared" si="20"/>
        <v>0</v>
      </c>
      <c r="AB106" s="40">
        <f t="shared" si="21"/>
        <v>101.61010610826298</v>
      </c>
      <c r="AC106" s="32">
        <f t="shared" si="22"/>
        <v>-29041.959199170065</v>
      </c>
      <c r="AD106" s="33">
        <f t="shared" si="23"/>
        <v>-22.618348285957996</v>
      </c>
      <c r="AE106" s="35">
        <f t="shared" si="24"/>
        <v>101.61010610826298</v>
      </c>
      <c r="AF106" s="41"/>
      <c r="AG106" s="119">
        <v>0</v>
      </c>
      <c r="AH106" s="41"/>
      <c r="AI106" s="32">
        <v>0</v>
      </c>
      <c r="AJ106" s="33">
        <f t="shared" si="25"/>
        <v>102.55572398136995</v>
      </c>
      <c r="AK106" s="33">
        <v>0</v>
      </c>
      <c r="AL106" s="42">
        <f t="shared" si="26"/>
        <v>0</v>
      </c>
      <c r="AM106" s="43">
        <f t="shared" si="27"/>
        <v>0</v>
      </c>
      <c r="AO106" s="44">
        <v>12555.575554673316</v>
      </c>
      <c r="AQ106" s="44">
        <v>175016.44027777776</v>
      </c>
      <c r="AS106" s="220"/>
      <c r="AT106" s="86">
        <v>-680533.9</v>
      </c>
      <c r="AU106" s="86">
        <v>-289977.95480156038</v>
      </c>
      <c r="AV106" s="86">
        <v>-2641.413129232038</v>
      </c>
      <c r="AW106" s="86">
        <v>-97111</v>
      </c>
      <c r="AX106" s="129">
        <v>-230544.28622000001</v>
      </c>
    </row>
    <row r="107" spans="1:50">
      <c r="A107" s="26">
        <v>493</v>
      </c>
      <c r="B107" s="27">
        <v>5403</v>
      </c>
      <c r="C107" s="28"/>
      <c r="D107" s="29" t="s">
        <v>333</v>
      </c>
      <c r="E107" s="7">
        <v>500</v>
      </c>
      <c r="F107" s="7">
        <v>918150.66666666663</v>
      </c>
      <c r="G107" s="2">
        <v>1.8666666666666665</v>
      </c>
      <c r="H107" s="7">
        <v>492362.49512670562</v>
      </c>
      <c r="I107" s="7">
        <v>105404.66666666667</v>
      </c>
      <c r="J107" s="30">
        <v>0</v>
      </c>
      <c r="K107" s="4">
        <v>1.65</v>
      </c>
      <c r="L107" s="7">
        <v>812398.11695906427</v>
      </c>
      <c r="M107" s="7">
        <v>86958.891666666677</v>
      </c>
      <c r="N107" s="7">
        <v>899357.00862573099</v>
      </c>
      <c r="O107" s="31">
        <v>1798.7140172514619</v>
      </c>
      <c r="P107" s="31">
        <v>2391.9120957014184</v>
      </c>
      <c r="Q107" s="31">
        <v>75.199837840361624</v>
      </c>
      <c r="R107" s="32">
        <v>109741.64451324193</v>
      </c>
      <c r="S107" s="33">
        <f t="shared" si="14"/>
        <v>219.48328902648387</v>
      </c>
      <c r="T107" s="34">
        <f t="shared" si="15"/>
        <v>84.375897839427765</v>
      </c>
      <c r="U107" s="32">
        <v>19424</v>
      </c>
      <c r="V107" s="33">
        <f t="shared" si="16"/>
        <v>38.847999999999999</v>
      </c>
      <c r="W107" s="35">
        <f t="shared" si="17"/>
        <v>86.000037792974325</v>
      </c>
      <c r="X107" s="36">
        <v>0</v>
      </c>
      <c r="Y107" s="37">
        <f t="shared" si="18"/>
        <v>0</v>
      </c>
      <c r="Z107" s="38">
        <f t="shared" si="19"/>
        <v>19424</v>
      </c>
      <c r="AA107" s="39">
        <f t="shared" si="20"/>
        <v>38.847999999999999</v>
      </c>
      <c r="AB107" s="40">
        <f t="shared" si="21"/>
        <v>86.000037792974325</v>
      </c>
      <c r="AC107" s="32">
        <f t="shared" si="22"/>
        <v>129165.64451324193</v>
      </c>
      <c r="AD107" s="33">
        <f t="shared" si="23"/>
        <v>258.33128902648389</v>
      </c>
      <c r="AE107" s="35">
        <f t="shared" si="24"/>
        <v>86.000037792974325</v>
      </c>
      <c r="AF107" s="41"/>
      <c r="AG107" s="119">
        <v>0</v>
      </c>
      <c r="AH107" s="41"/>
      <c r="AI107" s="32">
        <v>58644.500114387454</v>
      </c>
      <c r="AJ107" s="33">
        <f t="shared" si="25"/>
        <v>75.199837840361624</v>
      </c>
      <c r="AK107" s="33">
        <v>0</v>
      </c>
      <c r="AL107" s="42">
        <f t="shared" si="26"/>
        <v>0</v>
      </c>
      <c r="AM107" s="43">
        <f t="shared" si="27"/>
        <v>58644.500114387454</v>
      </c>
      <c r="AO107" s="44">
        <v>6129.648526891724</v>
      </c>
      <c r="AQ107" s="44">
        <v>49236.249512670562</v>
      </c>
      <c r="AS107" s="220"/>
      <c r="AT107" s="86">
        <v>-260279.8</v>
      </c>
      <c r="AU107" s="86">
        <v>-110906.15656053631</v>
      </c>
      <c r="AV107" s="86">
        <v>-1010.2456866148234</v>
      </c>
      <c r="AW107" s="86">
        <v>-44978</v>
      </c>
      <c r="AX107" s="129">
        <v>-88174.912190000003</v>
      </c>
    </row>
    <row r="108" spans="1:50">
      <c r="A108" s="26">
        <v>494</v>
      </c>
      <c r="B108" s="27">
        <v>5404</v>
      </c>
      <c r="C108" s="28"/>
      <c r="D108" s="29" t="s">
        <v>334</v>
      </c>
      <c r="E108" s="7">
        <v>731</v>
      </c>
      <c r="F108" s="7">
        <v>1662470.6666666667</v>
      </c>
      <c r="G108" s="2">
        <v>1.59</v>
      </c>
      <c r="H108" s="7">
        <v>1045579.0356394131</v>
      </c>
      <c r="I108" s="7">
        <v>145657.33333333334</v>
      </c>
      <c r="J108" s="30">
        <v>0</v>
      </c>
      <c r="K108" s="4">
        <v>1.65</v>
      </c>
      <c r="L108" s="7">
        <v>1725205.4088050313</v>
      </c>
      <c r="M108" s="7">
        <v>154210.17499999999</v>
      </c>
      <c r="N108" s="7">
        <v>1879415.5838050314</v>
      </c>
      <c r="O108" s="31">
        <v>2571.0199504856791</v>
      </c>
      <c r="P108" s="31">
        <v>2391.9120957014184</v>
      </c>
      <c r="Q108" s="31">
        <v>107.48806175219153</v>
      </c>
      <c r="R108" s="32">
        <v>-48443.301483498988</v>
      </c>
      <c r="S108" s="33">
        <f t="shared" si="14"/>
        <v>-66.269906270176449</v>
      </c>
      <c r="T108" s="34">
        <f t="shared" si="15"/>
        <v>104.71747890388059</v>
      </c>
      <c r="U108" s="32">
        <v>0</v>
      </c>
      <c r="V108" s="33">
        <f t="shared" si="16"/>
        <v>0</v>
      </c>
      <c r="W108" s="35">
        <f t="shared" si="17"/>
        <v>104.71747890388059</v>
      </c>
      <c r="X108" s="36">
        <v>0</v>
      </c>
      <c r="Y108" s="37">
        <f t="shared" si="18"/>
        <v>0</v>
      </c>
      <c r="Z108" s="38">
        <f t="shared" si="19"/>
        <v>0</v>
      </c>
      <c r="AA108" s="39">
        <f t="shared" si="20"/>
        <v>0</v>
      </c>
      <c r="AB108" s="40">
        <f t="shared" si="21"/>
        <v>104.71747890388059</v>
      </c>
      <c r="AC108" s="32">
        <f t="shared" si="22"/>
        <v>-48443.301483498988</v>
      </c>
      <c r="AD108" s="33">
        <f t="shared" si="23"/>
        <v>-66.269906270176449</v>
      </c>
      <c r="AE108" s="35">
        <f t="shared" si="24"/>
        <v>104.71747890388059</v>
      </c>
      <c r="AF108" s="41"/>
      <c r="AG108" s="119">
        <v>0</v>
      </c>
      <c r="AH108" s="41"/>
      <c r="AI108" s="32">
        <v>59219.945536299609</v>
      </c>
      <c r="AJ108" s="33">
        <f t="shared" si="25"/>
        <v>107.48806175219153</v>
      </c>
      <c r="AK108" s="33">
        <v>0</v>
      </c>
      <c r="AL108" s="42">
        <f t="shared" si="26"/>
        <v>0</v>
      </c>
      <c r="AM108" s="43">
        <f t="shared" si="27"/>
        <v>59219.945536299609</v>
      </c>
      <c r="AO108" s="44">
        <v>6203.3706175077914</v>
      </c>
      <c r="AQ108" s="44">
        <v>104557.90356394129</v>
      </c>
      <c r="AS108" s="220"/>
      <c r="AT108" s="86">
        <v>-379617.55</v>
      </c>
      <c r="AU108" s="86">
        <v>-161756.41016141462</v>
      </c>
      <c r="AV108" s="86">
        <v>-1473.4413373947425</v>
      </c>
      <c r="AW108" s="86">
        <v>-35866</v>
      </c>
      <c r="AX108" s="129">
        <v>-128602.93517</v>
      </c>
    </row>
    <row r="109" spans="1:50">
      <c r="A109" s="26">
        <v>495</v>
      </c>
      <c r="B109" s="27">
        <v>5405</v>
      </c>
      <c r="C109" s="28"/>
      <c r="D109" s="29" t="s">
        <v>335</v>
      </c>
      <c r="E109" s="7">
        <v>784</v>
      </c>
      <c r="F109" s="7">
        <v>1319168</v>
      </c>
      <c r="G109" s="2">
        <v>1.49</v>
      </c>
      <c r="H109" s="7">
        <v>885347.6510067113</v>
      </c>
      <c r="I109" s="7">
        <v>221177</v>
      </c>
      <c r="J109" s="30">
        <v>0</v>
      </c>
      <c r="K109" s="4">
        <v>1.65</v>
      </c>
      <c r="L109" s="7">
        <v>1460823.6241610737</v>
      </c>
      <c r="M109" s="7">
        <v>192075.55000000002</v>
      </c>
      <c r="N109" s="7">
        <v>1652899.1741610738</v>
      </c>
      <c r="O109" s="31">
        <v>2108.2897629605532</v>
      </c>
      <c r="P109" s="31">
        <v>2391.9120957014184</v>
      </c>
      <c r="Q109" s="31">
        <v>88.142443309243177</v>
      </c>
      <c r="R109" s="32">
        <v>82273.166281470199</v>
      </c>
      <c r="S109" s="33">
        <f t="shared" si="14"/>
        <v>104.94026311412016</v>
      </c>
      <c r="T109" s="34">
        <f t="shared" si="15"/>
        <v>92.529739284823137</v>
      </c>
      <c r="U109" s="32">
        <v>0</v>
      </c>
      <c r="V109" s="33">
        <f t="shared" si="16"/>
        <v>0</v>
      </c>
      <c r="W109" s="35">
        <f t="shared" si="17"/>
        <v>92.529739284823137</v>
      </c>
      <c r="X109" s="36">
        <v>0</v>
      </c>
      <c r="Y109" s="37">
        <f t="shared" si="18"/>
        <v>0</v>
      </c>
      <c r="Z109" s="38">
        <f t="shared" si="19"/>
        <v>0</v>
      </c>
      <c r="AA109" s="39">
        <f t="shared" si="20"/>
        <v>0</v>
      </c>
      <c r="AB109" s="40">
        <f t="shared" si="21"/>
        <v>92.529739284823137</v>
      </c>
      <c r="AC109" s="32">
        <f t="shared" si="22"/>
        <v>82273.166281470199</v>
      </c>
      <c r="AD109" s="33">
        <f t="shared" si="23"/>
        <v>104.94026311412016</v>
      </c>
      <c r="AE109" s="35">
        <f t="shared" si="24"/>
        <v>92.529739284823137</v>
      </c>
      <c r="AF109" s="41"/>
      <c r="AG109" s="119">
        <v>0</v>
      </c>
      <c r="AH109" s="41"/>
      <c r="AI109" s="32">
        <v>155313.30174268439</v>
      </c>
      <c r="AJ109" s="33">
        <f t="shared" si="25"/>
        <v>88.142443309243177</v>
      </c>
      <c r="AK109" s="33">
        <v>0</v>
      </c>
      <c r="AL109" s="42">
        <f t="shared" si="26"/>
        <v>0</v>
      </c>
      <c r="AM109" s="43">
        <f t="shared" si="27"/>
        <v>155313.30174268439</v>
      </c>
      <c r="AO109" s="44">
        <v>8685.160548397007</v>
      </c>
      <c r="AQ109" s="44">
        <v>88534.765100671138</v>
      </c>
      <c r="AS109" s="220"/>
      <c r="AT109" s="86">
        <v>-409452</v>
      </c>
      <c r="AU109" s="86">
        <v>-174468.97356163419</v>
      </c>
      <c r="AV109" s="86">
        <v>-1589.2402500897222</v>
      </c>
      <c r="AW109" s="86">
        <v>-66936</v>
      </c>
      <c r="AX109" s="129">
        <v>-138709.94091500001</v>
      </c>
    </row>
    <row r="110" spans="1:50">
      <c r="A110" s="26">
        <v>496</v>
      </c>
      <c r="B110" s="27">
        <v>5406</v>
      </c>
      <c r="C110" s="28"/>
      <c r="D110" s="29" t="s">
        <v>336</v>
      </c>
      <c r="E110" s="7">
        <v>3252</v>
      </c>
      <c r="F110" s="7">
        <v>6416987</v>
      </c>
      <c r="G110" s="2">
        <v>1.6433333333333333</v>
      </c>
      <c r="H110" s="7">
        <v>3905612.6628245651</v>
      </c>
      <c r="I110" s="7">
        <v>693622.66666666663</v>
      </c>
      <c r="J110" s="30">
        <v>0</v>
      </c>
      <c r="K110" s="4">
        <v>1.65</v>
      </c>
      <c r="L110" s="7">
        <v>6444260.8936605314</v>
      </c>
      <c r="M110" s="7">
        <v>698417.18874999997</v>
      </c>
      <c r="N110" s="7">
        <v>7142678.0824105311</v>
      </c>
      <c r="O110" s="31">
        <v>2196.3954742959813</v>
      </c>
      <c r="P110" s="31">
        <v>2391.9120957014184</v>
      </c>
      <c r="Q110" s="31">
        <v>91.82592781077507</v>
      </c>
      <c r="R110" s="32">
        <v>235253.4195398778</v>
      </c>
      <c r="S110" s="33">
        <f t="shared" si="14"/>
        <v>72.341149920011617</v>
      </c>
      <c r="T110" s="34">
        <f t="shared" si="15"/>
        <v>94.850334520788209</v>
      </c>
      <c r="U110" s="32">
        <v>0</v>
      </c>
      <c r="V110" s="33">
        <f t="shared" si="16"/>
        <v>0</v>
      </c>
      <c r="W110" s="35">
        <f t="shared" si="17"/>
        <v>94.850334520788209</v>
      </c>
      <c r="X110" s="36">
        <v>0</v>
      </c>
      <c r="Y110" s="37">
        <f t="shared" si="18"/>
        <v>0</v>
      </c>
      <c r="Z110" s="38">
        <f t="shared" si="19"/>
        <v>0</v>
      </c>
      <c r="AA110" s="39">
        <f t="shared" si="20"/>
        <v>0</v>
      </c>
      <c r="AB110" s="40">
        <f t="shared" si="21"/>
        <v>94.850334520788209</v>
      </c>
      <c r="AC110" s="32">
        <f t="shared" si="22"/>
        <v>235253.4195398778</v>
      </c>
      <c r="AD110" s="33">
        <f t="shared" si="23"/>
        <v>72.341149920011617</v>
      </c>
      <c r="AE110" s="35">
        <f t="shared" si="24"/>
        <v>94.850334520788209</v>
      </c>
      <c r="AF110" s="41"/>
      <c r="AG110" s="119">
        <v>0</v>
      </c>
      <c r="AH110" s="41"/>
      <c r="AI110" s="32">
        <v>114341.50276816251</v>
      </c>
      <c r="AJ110" s="33">
        <f t="shared" si="25"/>
        <v>91.82592781077507</v>
      </c>
      <c r="AK110" s="33">
        <v>0</v>
      </c>
      <c r="AL110" s="42">
        <f t="shared" si="26"/>
        <v>0</v>
      </c>
      <c r="AM110" s="43">
        <f t="shared" si="27"/>
        <v>114341.50276816251</v>
      </c>
      <c r="AO110" s="44">
        <v>33033.133397356069</v>
      </c>
      <c r="AQ110" s="44">
        <v>390561.26628245646</v>
      </c>
      <c r="AS110" s="220"/>
      <c r="AT110" s="86">
        <v>-1692333</v>
      </c>
      <c r="AU110" s="86">
        <v>-721109.19977107609</v>
      </c>
      <c r="AV110" s="86">
        <v>-6568.5934959738515</v>
      </c>
      <c r="AW110" s="86">
        <v>-305607</v>
      </c>
      <c r="AX110" s="129">
        <v>-573311.18795399996</v>
      </c>
    </row>
    <row r="111" spans="1:50">
      <c r="A111" s="26">
        <v>497</v>
      </c>
      <c r="B111" s="27">
        <v>5407</v>
      </c>
      <c r="C111" s="28"/>
      <c r="D111" s="29" t="s">
        <v>337</v>
      </c>
      <c r="E111" s="7">
        <v>535</v>
      </c>
      <c r="F111" s="7">
        <v>1079877.3333333333</v>
      </c>
      <c r="G111" s="2">
        <v>1.5266666666666666</v>
      </c>
      <c r="H111" s="7">
        <v>708387.74189038028</v>
      </c>
      <c r="I111" s="7">
        <v>144804.33333333334</v>
      </c>
      <c r="J111" s="30">
        <v>0</v>
      </c>
      <c r="K111" s="4">
        <v>1.65</v>
      </c>
      <c r="L111" s="7">
        <v>1168839.7741191275</v>
      </c>
      <c r="M111" s="7">
        <v>149352.87083333332</v>
      </c>
      <c r="N111" s="7">
        <v>1318192.6449524609</v>
      </c>
      <c r="O111" s="31">
        <v>2463.9114858924504</v>
      </c>
      <c r="P111" s="31">
        <v>2391.9120957014184</v>
      </c>
      <c r="Q111" s="31">
        <v>103.0101185708465</v>
      </c>
      <c r="R111" s="32">
        <v>-14252.279288314809</v>
      </c>
      <c r="S111" s="33">
        <f t="shared" si="14"/>
        <v>-26.639774370681884</v>
      </c>
      <c r="T111" s="34">
        <f t="shared" si="15"/>
        <v>101.8963746996332</v>
      </c>
      <c r="U111" s="32">
        <v>0</v>
      </c>
      <c r="V111" s="33">
        <f t="shared" si="16"/>
        <v>0</v>
      </c>
      <c r="W111" s="35">
        <f t="shared" si="17"/>
        <v>101.8963746996332</v>
      </c>
      <c r="X111" s="36">
        <v>0</v>
      </c>
      <c r="Y111" s="37">
        <f t="shared" si="18"/>
        <v>0</v>
      </c>
      <c r="Z111" s="38">
        <f t="shared" si="19"/>
        <v>0</v>
      </c>
      <c r="AA111" s="39">
        <f t="shared" si="20"/>
        <v>0</v>
      </c>
      <c r="AB111" s="40">
        <f t="shared" si="21"/>
        <v>101.8963746996332</v>
      </c>
      <c r="AC111" s="32">
        <f t="shared" si="22"/>
        <v>-14252.279288314809</v>
      </c>
      <c r="AD111" s="33">
        <f t="shared" si="23"/>
        <v>-26.639774370681884</v>
      </c>
      <c r="AE111" s="35">
        <f t="shared" si="24"/>
        <v>101.8963746996332</v>
      </c>
      <c r="AF111" s="41"/>
      <c r="AG111" s="119">
        <v>0</v>
      </c>
      <c r="AH111" s="41"/>
      <c r="AI111" s="32">
        <v>12950.123780231517</v>
      </c>
      <c r="AJ111" s="33">
        <f t="shared" si="25"/>
        <v>103.0101185708465</v>
      </c>
      <c r="AK111" s="33">
        <v>0</v>
      </c>
      <c r="AL111" s="42">
        <f t="shared" si="26"/>
        <v>0</v>
      </c>
      <c r="AM111" s="43">
        <f t="shared" si="27"/>
        <v>12950.123780231517</v>
      </c>
      <c r="AO111" s="44">
        <v>3317.6418766215575</v>
      </c>
      <c r="AQ111" s="44">
        <v>70838.774189038028</v>
      </c>
      <c r="AS111" s="220"/>
      <c r="AT111" s="86">
        <v>-276225.8</v>
      </c>
      <c r="AU111" s="86">
        <v>-117700.80251582609</v>
      </c>
      <c r="AV111" s="86">
        <v>-1072.1382089173126</v>
      </c>
      <c r="AW111" s="86">
        <v>-60272</v>
      </c>
      <c r="AX111" s="129">
        <v>-93576.932501999996</v>
      </c>
    </row>
    <row r="112" spans="1:50">
      <c r="A112" s="26">
        <v>498</v>
      </c>
      <c r="B112" s="27">
        <v>5408</v>
      </c>
      <c r="C112" s="28"/>
      <c r="D112" s="29" t="s">
        <v>338</v>
      </c>
      <c r="E112" s="7">
        <v>1334.3333333333333</v>
      </c>
      <c r="F112" s="7">
        <v>2573278.6666666665</v>
      </c>
      <c r="G112" s="2">
        <v>1.7966666666666666</v>
      </c>
      <c r="H112" s="7">
        <v>1430313.5238095236</v>
      </c>
      <c r="I112" s="7">
        <v>292194</v>
      </c>
      <c r="J112" s="30">
        <v>0</v>
      </c>
      <c r="K112" s="4">
        <v>1.65</v>
      </c>
      <c r="L112" s="7">
        <v>2360017.3142857142</v>
      </c>
      <c r="M112" s="7">
        <v>294771.14166666666</v>
      </c>
      <c r="N112" s="7">
        <v>2654788.4559523808</v>
      </c>
      <c r="O112" s="31">
        <v>1989.5991426073301</v>
      </c>
      <c r="P112" s="31">
        <v>2391.9120957014184</v>
      </c>
      <c r="Q112" s="31">
        <v>83.180278496977465</v>
      </c>
      <c r="R112" s="32">
        <v>198623.24598572843</v>
      </c>
      <c r="S112" s="33">
        <f t="shared" si="14"/>
        <v>148.85579264481271</v>
      </c>
      <c r="T112" s="34">
        <f t="shared" si="15"/>
        <v>89.403575453095726</v>
      </c>
      <c r="U112" s="32">
        <v>0</v>
      </c>
      <c r="V112" s="33">
        <f t="shared" si="16"/>
        <v>0</v>
      </c>
      <c r="W112" s="35">
        <f t="shared" si="17"/>
        <v>89.403575453095726</v>
      </c>
      <c r="X112" s="36">
        <v>0</v>
      </c>
      <c r="Y112" s="37">
        <f t="shared" si="18"/>
        <v>0</v>
      </c>
      <c r="Z112" s="38">
        <f t="shared" si="19"/>
        <v>0</v>
      </c>
      <c r="AA112" s="39">
        <f t="shared" si="20"/>
        <v>0</v>
      </c>
      <c r="AB112" s="40">
        <f t="shared" si="21"/>
        <v>89.403575453095726</v>
      </c>
      <c r="AC112" s="32">
        <f t="shared" si="22"/>
        <v>198623.24598572843</v>
      </c>
      <c r="AD112" s="33">
        <f t="shared" si="23"/>
        <v>148.85579264481271</v>
      </c>
      <c r="AE112" s="35">
        <f t="shared" si="24"/>
        <v>89.403575453095726</v>
      </c>
      <c r="AF112" s="41"/>
      <c r="AG112" s="119">
        <v>0</v>
      </c>
      <c r="AH112" s="41"/>
      <c r="AI112" s="32">
        <v>6759.1966121637543</v>
      </c>
      <c r="AJ112" s="33">
        <f t="shared" si="25"/>
        <v>83.180278496977465</v>
      </c>
      <c r="AK112" s="33">
        <v>0</v>
      </c>
      <c r="AL112" s="42">
        <f t="shared" si="26"/>
        <v>0</v>
      </c>
      <c r="AM112" s="43">
        <f t="shared" si="27"/>
        <v>6759.1966121637543</v>
      </c>
      <c r="AO112" s="44">
        <v>17367.645522340117</v>
      </c>
      <c r="AQ112" s="44">
        <v>143031.35238095239</v>
      </c>
      <c r="AS112" s="220"/>
      <c r="AT112" s="86">
        <v>-693393.55</v>
      </c>
      <c r="AU112" s="86">
        <v>-295457.50799131021</v>
      </c>
      <c r="AV112" s="86">
        <v>-2691.3264536695297</v>
      </c>
      <c r="AW112" s="86">
        <v>-105421</v>
      </c>
      <c r="AX112" s="129">
        <v>-234900.75421300001</v>
      </c>
    </row>
    <row r="113" spans="1:50">
      <c r="A113" s="26">
        <v>499</v>
      </c>
      <c r="B113" s="27">
        <v>5409</v>
      </c>
      <c r="C113" s="28"/>
      <c r="D113" s="29" t="s">
        <v>339</v>
      </c>
      <c r="E113" s="7">
        <v>585</v>
      </c>
      <c r="F113" s="7">
        <v>1233108.3333333333</v>
      </c>
      <c r="G113" s="2">
        <v>1.83</v>
      </c>
      <c r="H113" s="7">
        <v>670492.43386243389</v>
      </c>
      <c r="I113" s="7">
        <v>91646</v>
      </c>
      <c r="J113" s="30">
        <v>0</v>
      </c>
      <c r="K113" s="4">
        <v>1.65</v>
      </c>
      <c r="L113" s="7">
        <v>1106312.5158730159</v>
      </c>
      <c r="M113" s="7">
        <v>92581.662499999991</v>
      </c>
      <c r="N113" s="7">
        <v>1198894.178373016</v>
      </c>
      <c r="O113" s="31">
        <v>2049.3917579025915</v>
      </c>
      <c r="P113" s="31">
        <v>2391.9120957014184</v>
      </c>
      <c r="Q113" s="31">
        <v>85.680061637115301</v>
      </c>
      <c r="R113" s="32">
        <v>74138.527116556055</v>
      </c>
      <c r="S113" s="33">
        <f t="shared" si="14"/>
        <v>126.7325249855659</v>
      </c>
      <c r="T113" s="34">
        <f t="shared" si="15"/>
        <v>90.978438831382562</v>
      </c>
      <c r="U113" s="32">
        <v>0</v>
      </c>
      <c r="V113" s="33">
        <f t="shared" si="16"/>
        <v>0</v>
      </c>
      <c r="W113" s="35">
        <f t="shared" si="17"/>
        <v>90.978438831382562</v>
      </c>
      <c r="X113" s="36">
        <v>0</v>
      </c>
      <c r="Y113" s="37">
        <f t="shared" si="18"/>
        <v>0</v>
      </c>
      <c r="Z113" s="38">
        <f t="shared" si="19"/>
        <v>0</v>
      </c>
      <c r="AA113" s="39">
        <f t="shared" si="20"/>
        <v>0</v>
      </c>
      <c r="AB113" s="40">
        <f t="shared" si="21"/>
        <v>90.978438831382562</v>
      </c>
      <c r="AC113" s="32">
        <f t="shared" si="22"/>
        <v>74138.527116556055</v>
      </c>
      <c r="AD113" s="33">
        <f t="shared" si="23"/>
        <v>126.7325249855659</v>
      </c>
      <c r="AE113" s="35">
        <f t="shared" si="24"/>
        <v>90.978438831382562</v>
      </c>
      <c r="AF113" s="41"/>
      <c r="AG113" s="119">
        <v>0</v>
      </c>
      <c r="AH113" s="41"/>
      <c r="AI113" s="32">
        <v>95605.576699703524</v>
      </c>
      <c r="AJ113" s="33">
        <f t="shared" si="25"/>
        <v>85.680061637115301</v>
      </c>
      <c r="AK113" s="33">
        <v>0</v>
      </c>
      <c r="AL113" s="42">
        <f t="shared" si="26"/>
        <v>0</v>
      </c>
      <c r="AM113" s="43">
        <f t="shared" si="27"/>
        <v>95605.576699703524</v>
      </c>
      <c r="AO113" s="44">
        <v>5175.4588376027868</v>
      </c>
      <c r="AQ113" s="44">
        <v>67049.243386243397</v>
      </c>
      <c r="AS113" s="220"/>
      <c r="AT113" s="86">
        <v>-307089</v>
      </c>
      <c r="AU113" s="86">
        <v>-130851.73017122566</v>
      </c>
      <c r="AV113" s="86">
        <v>-1191.9301875672916</v>
      </c>
      <c r="AW113" s="86">
        <v>-48314</v>
      </c>
      <c r="AX113" s="129">
        <v>-104032.45568699999</v>
      </c>
    </row>
    <row r="114" spans="1:50">
      <c r="A114" s="26">
        <v>500</v>
      </c>
      <c r="B114" s="27">
        <v>5410</v>
      </c>
      <c r="C114" s="28"/>
      <c r="D114" s="29" t="s">
        <v>340</v>
      </c>
      <c r="E114" s="7">
        <v>446</v>
      </c>
      <c r="F114" s="7">
        <v>513578.66666666669</v>
      </c>
      <c r="G114" s="2">
        <v>1.2</v>
      </c>
      <c r="H114" s="7">
        <v>427982.22222222225</v>
      </c>
      <c r="I114" s="7">
        <v>50502</v>
      </c>
      <c r="J114" s="30">
        <v>0</v>
      </c>
      <c r="K114" s="4">
        <v>1.65</v>
      </c>
      <c r="L114" s="7">
        <v>706170.66666666663</v>
      </c>
      <c r="M114" s="7">
        <v>61900.087500000001</v>
      </c>
      <c r="N114" s="7">
        <v>768070.75416666665</v>
      </c>
      <c r="O114" s="31">
        <v>1722.1317357997011</v>
      </c>
      <c r="P114" s="31">
        <v>2391.9120957014184</v>
      </c>
      <c r="Q114" s="31">
        <v>71.998119784359929</v>
      </c>
      <c r="R114" s="32">
        <v>110527.15499098138</v>
      </c>
      <c r="S114" s="33">
        <f t="shared" si="14"/>
        <v>247.81873316363539</v>
      </c>
      <c r="T114" s="34">
        <f t="shared" si="15"/>
        <v>82.358815464146687</v>
      </c>
      <c r="U114" s="32">
        <v>38844</v>
      </c>
      <c r="V114" s="33">
        <f t="shared" si="16"/>
        <v>87.094170403587441</v>
      </c>
      <c r="W114" s="35">
        <f t="shared" si="17"/>
        <v>86.000009911054121</v>
      </c>
      <c r="X114" s="36">
        <v>15.798511380773435</v>
      </c>
      <c r="Y114" s="37">
        <f t="shared" si="18"/>
        <v>-6136.7737607476338</v>
      </c>
      <c r="Z114" s="38">
        <f t="shared" si="19"/>
        <v>32707.226239252366</v>
      </c>
      <c r="AA114" s="39">
        <f t="shared" si="20"/>
        <v>73.334587980386473</v>
      </c>
      <c r="AB114" s="40">
        <f t="shared" si="21"/>
        <v>85.424755391963359</v>
      </c>
      <c r="AC114" s="32">
        <f t="shared" si="22"/>
        <v>143234.38123023373</v>
      </c>
      <c r="AD114" s="33">
        <f t="shared" si="23"/>
        <v>321.15332114402185</v>
      </c>
      <c r="AE114" s="35">
        <f t="shared" si="24"/>
        <v>85.424755391963359</v>
      </c>
      <c r="AF114" s="41"/>
      <c r="AG114" s="119">
        <v>0</v>
      </c>
      <c r="AH114" s="41"/>
      <c r="AI114" s="32">
        <v>82878.440607350363</v>
      </c>
      <c r="AJ114" s="33">
        <f t="shared" si="25"/>
        <v>71.998119784359929</v>
      </c>
      <c r="AK114" s="33">
        <v>0</v>
      </c>
      <c r="AL114" s="42">
        <f t="shared" si="26"/>
        <v>0</v>
      </c>
      <c r="AM114" s="43">
        <f t="shared" si="27"/>
        <v>82878.440607350363</v>
      </c>
      <c r="AO114" s="44">
        <v>2492.8209776567837</v>
      </c>
      <c r="AQ114" s="44">
        <v>42798.222222222226</v>
      </c>
      <c r="AS114" s="220"/>
      <c r="AT114" s="86">
        <v>-230445.35</v>
      </c>
      <c r="AU114" s="86">
        <v>-98193.593160316741</v>
      </c>
      <c r="AV114" s="86">
        <v>-894.44677391984362</v>
      </c>
      <c r="AW114" s="86">
        <v>-16425</v>
      </c>
      <c r="AX114" s="129">
        <v>-78067.906445000001</v>
      </c>
    </row>
    <row r="115" spans="1:50">
      <c r="A115" s="26">
        <v>501</v>
      </c>
      <c r="B115" s="27">
        <v>5411</v>
      </c>
      <c r="C115" s="28"/>
      <c r="D115" s="29" t="s">
        <v>341</v>
      </c>
      <c r="E115" s="7">
        <v>451</v>
      </c>
      <c r="F115" s="7">
        <v>736609.66666666663</v>
      </c>
      <c r="G115" s="2">
        <v>1.59</v>
      </c>
      <c r="H115" s="7">
        <v>463276.51991614251</v>
      </c>
      <c r="I115" s="7">
        <v>91464.333333333328</v>
      </c>
      <c r="J115" s="30">
        <v>0</v>
      </c>
      <c r="K115" s="4">
        <v>1.65</v>
      </c>
      <c r="L115" s="7">
        <v>764406.25786163507</v>
      </c>
      <c r="M115" s="7">
        <v>113107.45416666668</v>
      </c>
      <c r="N115" s="7">
        <v>877513.71202830179</v>
      </c>
      <c r="O115" s="31">
        <v>1945.7066785549928</v>
      </c>
      <c r="P115" s="31">
        <v>2391.9120957014184</v>
      </c>
      <c r="Q115" s="31">
        <v>81.345241827727889</v>
      </c>
      <c r="R115" s="32">
        <v>74458.297959224015</v>
      </c>
      <c r="S115" s="33">
        <f t="shared" si="14"/>
        <v>165.09600434417743</v>
      </c>
      <c r="T115" s="34">
        <f t="shared" si="15"/>
        <v>88.247502351468484</v>
      </c>
      <c r="U115" s="32">
        <v>0</v>
      </c>
      <c r="V115" s="33">
        <f t="shared" si="16"/>
        <v>0</v>
      </c>
      <c r="W115" s="35">
        <f t="shared" si="17"/>
        <v>88.247502351468484</v>
      </c>
      <c r="X115" s="36">
        <v>0</v>
      </c>
      <c r="Y115" s="37">
        <f t="shared" si="18"/>
        <v>0</v>
      </c>
      <c r="Z115" s="38">
        <f t="shared" si="19"/>
        <v>0</v>
      </c>
      <c r="AA115" s="39">
        <f t="shared" si="20"/>
        <v>0</v>
      </c>
      <c r="AB115" s="40">
        <f t="shared" si="21"/>
        <v>88.247502351468484</v>
      </c>
      <c r="AC115" s="32">
        <f t="shared" si="22"/>
        <v>74458.297959224015</v>
      </c>
      <c r="AD115" s="33">
        <f t="shared" si="23"/>
        <v>165.09600434417743</v>
      </c>
      <c r="AE115" s="35">
        <f t="shared" si="24"/>
        <v>88.247502351468484</v>
      </c>
      <c r="AF115" s="41"/>
      <c r="AG115" s="119">
        <v>0</v>
      </c>
      <c r="AH115" s="41"/>
      <c r="AI115" s="32">
        <v>2814.4499437548952</v>
      </c>
      <c r="AJ115" s="33">
        <f t="shared" si="25"/>
        <v>81.345241827727889</v>
      </c>
      <c r="AK115" s="33">
        <v>0</v>
      </c>
      <c r="AL115" s="42">
        <f t="shared" si="26"/>
        <v>0</v>
      </c>
      <c r="AM115" s="43">
        <f t="shared" si="27"/>
        <v>2814.4499437548952</v>
      </c>
      <c r="AO115" s="44">
        <v>4866.9798829589472</v>
      </c>
      <c r="AQ115" s="44">
        <v>46327.65199161425</v>
      </c>
      <c r="AS115" s="220"/>
      <c r="AT115" s="86">
        <v>-234046.05</v>
      </c>
      <c r="AU115" s="86">
        <v>-99727.868053446684</v>
      </c>
      <c r="AV115" s="86">
        <v>-908.42250476234119</v>
      </c>
      <c r="AW115" s="86">
        <v>-37401</v>
      </c>
      <c r="AX115" s="129">
        <v>-79287.717483</v>
      </c>
    </row>
    <row r="116" spans="1:50">
      <c r="A116" s="26">
        <v>502</v>
      </c>
      <c r="B116" s="27">
        <v>5412</v>
      </c>
      <c r="C116" s="28"/>
      <c r="D116" s="29" t="s">
        <v>342</v>
      </c>
      <c r="E116" s="7">
        <v>824.66666666666663</v>
      </c>
      <c r="F116" s="7">
        <v>1424563.6666666667</v>
      </c>
      <c r="G116" s="2">
        <v>1.5066666666666668</v>
      </c>
      <c r="H116" s="7">
        <v>945612.65434788924</v>
      </c>
      <c r="I116" s="7">
        <v>205243.33333333334</v>
      </c>
      <c r="J116" s="30">
        <v>0</v>
      </c>
      <c r="K116" s="4">
        <v>1.65</v>
      </c>
      <c r="L116" s="7">
        <v>1560260.8796740172</v>
      </c>
      <c r="M116" s="7">
        <v>209378.625</v>
      </c>
      <c r="N116" s="7">
        <v>1769639.5046740172</v>
      </c>
      <c r="O116" s="31">
        <v>2145.884605506084</v>
      </c>
      <c r="P116" s="31">
        <v>2391.9120957014184</v>
      </c>
      <c r="Q116" s="31">
        <v>89.714191811752684</v>
      </c>
      <c r="R116" s="32">
        <v>75069.547991668413</v>
      </c>
      <c r="S116" s="33">
        <f t="shared" si="14"/>
        <v>91.030171372273742</v>
      </c>
      <c r="T116" s="34">
        <f t="shared" si="15"/>
        <v>93.519940841404122</v>
      </c>
      <c r="U116" s="32">
        <v>0</v>
      </c>
      <c r="V116" s="33">
        <f t="shared" si="16"/>
        <v>0</v>
      </c>
      <c r="W116" s="35">
        <f t="shared" si="17"/>
        <v>93.519940841404122</v>
      </c>
      <c r="X116" s="36">
        <v>0</v>
      </c>
      <c r="Y116" s="37">
        <f t="shared" si="18"/>
        <v>0</v>
      </c>
      <c r="Z116" s="38">
        <f t="shared" si="19"/>
        <v>0</v>
      </c>
      <c r="AA116" s="39">
        <f t="shared" si="20"/>
        <v>0</v>
      </c>
      <c r="AB116" s="40">
        <f t="shared" si="21"/>
        <v>93.519940841404122</v>
      </c>
      <c r="AC116" s="32">
        <f t="shared" si="22"/>
        <v>75069.547991668413</v>
      </c>
      <c r="AD116" s="33">
        <f t="shared" si="23"/>
        <v>91.030171372273742</v>
      </c>
      <c r="AE116" s="35">
        <f t="shared" si="24"/>
        <v>93.519940841404122</v>
      </c>
      <c r="AF116" s="41"/>
      <c r="AG116" s="119">
        <v>0</v>
      </c>
      <c r="AH116" s="41"/>
      <c r="AI116" s="32">
        <v>0</v>
      </c>
      <c r="AJ116" s="33">
        <f t="shared" si="25"/>
        <v>89.714191811752684</v>
      </c>
      <c r="AK116" s="33">
        <v>0</v>
      </c>
      <c r="AL116" s="42">
        <f t="shared" si="26"/>
        <v>0</v>
      </c>
      <c r="AM116" s="43">
        <f t="shared" si="27"/>
        <v>0</v>
      </c>
      <c r="AO116" s="44">
        <v>6606.157516961227</v>
      </c>
      <c r="AQ116" s="44">
        <v>94561.265434788933</v>
      </c>
      <c r="AS116" s="220"/>
      <c r="AT116" s="86">
        <v>-426426.75</v>
      </c>
      <c r="AU116" s="86">
        <v>-181701.98377210397</v>
      </c>
      <c r="AV116" s="86">
        <v>-1655.1258383472107</v>
      </c>
      <c r="AW116" s="86">
        <v>-64056</v>
      </c>
      <c r="AX116" s="129">
        <v>-144460.47866699999</v>
      </c>
    </row>
    <row r="117" spans="1:50">
      <c r="A117" s="26">
        <v>532</v>
      </c>
      <c r="B117" s="27">
        <v>5113</v>
      </c>
      <c r="C117" s="28"/>
      <c r="D117" s="29" t="s">
        <v>125</v>
      </c>
      <c r="E117" s="7">
        <v>160</v>
      </c>
      <c r="F117" s="7">
        <v>278937</v>
      </c>
      <c r="G117" s="2">
        <v>1.5333333333333332</v>
      </c>
      <c r="H117" s="7">
        <v>180872.09722222222</v>
      </c>
      <c r="I117" s="7">
        <v>21461.666666666668</v>
      </c>
      <c r="J117" s="30">
        <v>0</v>
      </c>
      <c r="K117" s="4">
        <v>1.65</v>
      </c>
      <c r="L117" s="7">
        <v>298438.96041666664</v>
      </c>
      <c r="M117" s="7">
        <v>25894.891666666666</v>
      </c>
      <c r="N117" s="7">
        <v>324333.8520833333</v>
      </c>
      <c r="O117" s="31">
        <v>2027.0865755208331</v>
      </c>
      <c r="P117" s="31">
        <v>2391.9120957014184</v>
      </c>
      <c r="Q117" s="31">
        <v>84.747536465231107</v>
      </c>
      <c r="R117" s="32">
        <v>21597.670794690646</v>
      </c>
      <c r="S117" s="33">
        <f t="shared" si="14"/>
        <v>134.98544246681655</v>
      </c>
      <c r="T117" s="34">
        <f t="shared" si="15"/>
        <v>90.390947973095535</v>
      </c>
      <c r="U117" s="32">
        <v>0</v>
      </c>
      <c r="V117" s="33">
        <f t="shared" si="16"/>
        <v>0</v>
      </c>
      <c r="W117" s="35">
        <f t="shared" si="17"/>
        <v>90.390947973095535</v>
      </c>
      <c r="X117" s="36">
        <v>0</v>
      </c>
      <c r="Y117" s="37">
        <f t="shared" si="18"/>
        <v>0</v>
      </c>
      <c r="Z117" s="38">
        <f t="shared" si="19"/>
        <v>0</v>
      </c>
      <c r="AA117" s="39">
        <f t="shared" si="20"/>
        <v>0</v>
      </c>
      <c r="AB117" s="40">
        <f t="shared" si="21"/>
        <v>90.390947973095535</v>
      </c>
      <c r="AC117" s="32">
        <f t="shared" si="22"/>
        <v>21597.670794690646</v>
      </c>
      <c r="AD117" s="33">
        <f t="shared" si="23"/>
        <v>134.98544246681655</v>
      </c>
      <c r="AE117" s="35">
        <f t="shared" si="24"/>
        <v>90.390947973095535</v>
      </c>
      <c r="AF117" s="41"/>
      <c r="AG117" s="119">
        <v>0</v>
      </c>
      <c r="AH117" s="41"/>
      <c r="AI117" s="32">
        <v>30399.088497020966</v>
      </c>
      <c r="AJ117" s="33">
        <f t="shared" si="25"/>
        <v>84.747536465231107</v>
      </c>
      <c r="AK117" s="33">
        <v>0</v>
      </c>
      <c r="AL117" s="42">
        <f t="shared" si="26"/>
        <v>0</v>
      </c>
      <c r="AM117" s="43">
        <f t="shared" si="27"/>
        <v>30399.088497020966</v>
      </c>
      <c r="AO117" s="44">
        <v>860.07356074461279</v>
      </c>
      <c r="AQ117" s="44">
        <v>18087.209722222222</v>
      </c>
      <c r="AS117" s="220"/>
      <c r="AT117" s="86">
        <v>-82301.899999999994</v>
      </c>
      <c r="AU117" s="86">
        <v>-35069.140414398833</v>
      </c>
      <c r="AV117" s="86">
        <v>-319.44527639994413</v>
      </c>
      <c r="AW117" s="86">
        <v>-5866</v>
      </c>
      <c r="AX117" s="129">
        <v>-27881.395159</v>
      </c>
    </row>
    <row r="118" spans="1:50">
      <c r="A118" s="26">
        <v>533</v>
      </c>
      <c r="B118" s="27">
        <v>4225</v>
      </c>
      <c r="C118" s="28"/>
      <c r="D118" s="29" t="s">
        <v>126</v>
      </c>
      <c r="E118" s="7">
        <v>3146.3333333333335</v>
      </c>
      <c r="F118" s="7">
        <v>5849152</v>
      </c>
      <c r="G118" s="2">
        <v>1.6533333333333333</v>
      </c>
      <c r="H118" s="7">
        <v>3538960.5449090209</v>
      </c>
      <c r="I118" s="7">
        <v>536063.66666666663</v>
      </c>
      <c r="J118" s="30">
        <v>0</v>
      </c>
      <c r="K118" s="4">
        <v>1.65</v>
      </c>
      <c r="L118" s="7">
        <v>5839284.8990998836</v>
      </c>
      <c r="M118" s="7">
        <v>650219.47291666677</v>
      </c>
      <c r="N118" s="7">
        <v>6489504.37201655</v>
      </c>
      <c r="O118" s="31">
        <v>2062.5609827364815</v>
      </c>
      <c r="P118" s="31">
        <v>2391.9120957014184</v>
      </c>
      <c r="Q118" s="31">
        <v>86.230634747956486</v>
      </c>
      <c r="R118" s="32">
        <v>383411.9024840449</v>
      </c>
      <c r="S118" s="33">
        <f t="shared" si="14"/>
        <v>121.85991179702665</v>
      </c>
      <c r="T118" s="34">
        <f t="shared" si="15"/>
        <v>91.325299891212538</v>
      </c>
      <c r="U118" s="32">
        <v>0</v>
      </c>
      <c r="V118" s="33">
        <f t="shared" si="16"/>
        <v>0</v>
      </c>
      <c r="W118" s="35">
        <f t="shared" si="17"/>
        <v>91.325299891212538</v>
      </c>
      <c r="X118" s="36">
        <v>0</v>
      </c>
      <c r="Y118" s="37">
        <f t="shared" si="18"/>
        <v>0</v>
      </c>
      <c r="Z118" s="38">
        <f t="shared" si="19"/>
        <v>0</v>
      </c>
      <c r="AA118" s="39">
        <f t="shared" si="20"/>
        <v>0</v>
      </c>
      <c r="AB118" s="40">
        <f t="shared" si="21"/>
        <v>91.325299891212538</v>
      </c>
      <c r="AC118" s="32">
        <f t="shared" si="22"/>
        <v>383411.9024840449</v>
      </c>
      <c r="AD118" s="33">
        <f t="shared" si="23"/>
        <v>121.85991179702665</v>
      </c>
      <c r="AE118" s="35">
        <f t="shared" si="24"/>
        <v>91.325299891212538</v>
      </c>
      <c r="AF118" s="41"/>
      <c r="AG118" s="119">
        <v>0</v>
      </c>
      <c r="AH118" s="41"/>
      <c r="AI118" s="32">
        <v>0</v>
      </c>
      <c r="AJ118" s="33">
        <f t="shared" si="25"/>
        <v>86.230634747956486</v>
      </c>
      <c r="AK118" s="33">
        <v>0</v>
      </c>
      <c r="AL118" s="42">
        <f t="shared" si="26"/>
        <v>0</v>
      </c>
      <c r="AM118" s="43">
        <f t="shared" si="27"/>
        <v>0</v>
      </c>
      <c r="AO118" s="44">
        <v>26025.731983025362</v>
      </c>
      <c r="AQ118" s="44">
        <v>353896.05449090205</v>
      </c>
      <c r="AS118" s="220"/>
      <c r="AT118" s="86">
        <v>-1619290.05</v>
      </c>
      <c r="AU118" s="86">
        <v>-689985.33765329712</v>
      </c>
      <c r="AV118" s="86">
        <v>-6285.085813168901</v>
      </c>
      <c r="AW118" s="86">
        <v>-201144</v>
      </c>
      <c r="AX118" s="129">
        <v>-548566.44975100004</v>
      </c>
    </row>
    <row r="119" spans="1:50">
      <c r="A119" s="26">
        <v>534</v>
      </c>
      <c r="B119" s="27">
        <v>2204</v>
      </c>
      <c r="C119" s="28"/>
      <c r="D119" s="29" t="s">
        <v>127</v>
      </c>
      <c r="E119" s="7">
        <v>468.33333333333331</v>
      </c>
      <c r="F119" s="7">
        <v>1002859.6666666666</v>
      </c>
      <c r="G119" s="2">
        <v>1.8</v>
      </c>
      <c r="H119" s="7">
        <v>557144.25925925921</v>
      </c>
      <c r="I119" s="7">
        <v>81157.333333333328</v>
      </c>
      <c r="J119" s="30">
        <v>0</v>
      </c>
      <c r="K119" s="4">
        <v>1.65</v>
      </c>
      <c r="L119" s="7">
        <v>919288.02777777764</v>
      </c>
      <c r="M119" s="7">
        <v>79421.545833333337</v>
      </c>
      <c r="N119" s="7">
        <v>998709.57361111091</v>
      </c>
      <c r="O119" s="31">
        <v>2132.4759578884932</v>
      </c>
      <c r="P119" s="31">
        <v>2391.9120957014184</v>
      </c>
      <c r="Q119" s="31">
        <v>89.153609019362946</v>
      </c>
      <c r="R119" s="32">
        <v>44955.958747349745</v>
      </c>
      <c r="S119" s="33">
        <f t="shared" si="14"/>
        <v>95.991370990782372</v>
      </c>
      <c r="T119" s="34">
        <f t="shared" si="15"/>
        <v>93.166773682198595</v>
      </c>
      <c r="U119" s="32">
        <v>0</v>
      </c>
      <c r="V119" s="33">
        <f t="shared" si="16"/>
        <v>0</v>
      </c>
      <c r="W119" s="35">
        <f t="shared" si="17"/>
        <v>93.166773682198595</v>
      </c>
      <c r="X119" s="36">
        <v>0</v>
      </c>
      <c r="Y119" s="37">
        <f t="shared" si="18"/>
        <v>0</v>
      </c>
      <c r="Z119" s="38">
        <f t="shared" si="19"/>
        <v>0</v>
      </c>
      <c r="AA119" s="39">
        <f t="shared" si="20"/>
        <v>0</v>
      </c>
      <c r="AB119" s="40">
        <f t="shared" si="21"/>
        <v>93.166773682198595</v>
      </c>
      <c r="AC119" s="32">
        <f t="shared" si="22"/>
        <v>44955.958747349745</v>
      </c>
      <c r="AD119" s="33">
        <f t="shared" si="23"/>
        <v>95.991370990782372</v>
      </c>
      <c r="AE119" s="35">
        <f t="shared" si="24"/>
        <v>93.166773682198595</v>
      </c>
      <c r="AF119" s="41"/>
      <c r="AG119" s="119">
        <v>0</v>
      </c>
      <c r="AH119" s="41"/>
      <c r="AI119" s="32">
        <v>2007.1642375102463</v>
      </c>
      <c r="AJ119" s="33">
        <f t="shared" si="25"/>
        <v>89.153609019362946</v>
      </c>
      <c r="AK119" s="33">
        <v>0</v>
      </c>
      <c r="AL119" s="42">
        <f t="shared" si="26"/>
        <v>0</v>
      </c>
      <c r="AM119" s="43">
        <f t="shared" si="27"/>
        <v>2007.1642375102463</v>
      </c>
      <c r="AO119" s="44">
        <v>1413.4938746107562</v>
      </c>
      <c r="AQ119" s="44">
        <v>55714.425925925927</v>
      </c>
      <c r="AS119" s="220"/>
      <c r="AT119" s="86">
        <v>-239189.9</v>
      </c>
      <c r="AU119" s="86">
        <v>-101919.68932934661</v>
      </c>
      <c r="AV119" s="86">
        <v>-928.38783453733765</v>
      </c>
      <c r="AW119" s="86">
        <v>-48327</v>
      </c>
      <c r="AX119" s="129">
        <v>-81030.304680000001</v>
      </c>
    </row>
    <row r="120" spans="1:50">
      <c r="A120" s="26">
        <v>535</v>
      </c>
      <c r="B120" s="27">
        <v>2205</v>
      </c>
      <c r="C120" s="28"/>
      <c r="D120" s="29" t="s">
        <v>128</v>
      </c>
      <c r="E120" s="7">
        <v>93</v>
      </c>
      <c r="F120" s="7">
        <v>158040.66666666666</v>
      </c>
      <c r="G120" s="2">
        <v>0.89</v>
      </c>
      <c r="H120" s="7">
        <v>177573.7827715356</v>
      </c>
      <c r="I120" s="7">
        <v>30039</v>
      </c>
      <c r="J120" s="30">
        <v>0</v>
      </c>
      <c r="K120" s="4">
        <v>1.65</v>
      </c>
      <c r="L120" s="7">
        <v>292996.74157303368</v>
      </c>
      <c r="M120" s="7">
        <v>28244.475000000002</v>
      </c>
      <c r="N120" s="7">
        <v>321241.21657303366</v>
      </c>
      <c r="O120" s="31">
        <v>3454.2066298175664</v>
      </c>
      <c r="P120" s="31">
        <v>2391.9120957014184</v>
      </c>
      <c r="Q120" s="31">
        <v>144.41193871736471</v>
      </c>
      <c r="R120" s="32">
        <v>-36553.554918936643</v>
      </c>
      <c r="S120" s="33">
        <f t="shared" si="14"/>
        <v>-393.04897762297463</v>
      </c>
      <c r="T120" s="34">
        <f t="shared" si="15"/>
        <v>127.97952139193968</v>
      </c>
      <c r="U120" s="32">
        <v>0</v>
      </c>
      <c r="V120" s="33">
        <f t="shared" si="16"/>
        <v>0</v>
      </c>
      <c r="W120" s="35">
        <f t="shared" si="17"/>
        <v>127.97952139193968</v>
      </c>
      <c r="X120" s="36">
        <v>0</v>
      </c>
      <c r="Y120" s="37">
        <f t="shared" si="18"/>
        <v>0</v>
      </c>
      <c r="Z120" s="38">
        <f t="shared" si="19"/>
        <v>0</v>
      </c>
      <c r="AA120" s="39">
        <f t="shared" si="20"/>
        <v>0</v>
      </c>
      <c r="AB120" s="40">
        <f t="shared" si="21"/>
        <v>127.97952139193968</v>
      </c>
      <c r="AC120" s="32">
        <f t="shared" si="22"/>
        <v>-36553.554918936643</v>
      </c>
      <c r="AD120" s="33">
        <f t="shared" si="23"/>
        <v>-393.04897762297463</v>
      </c>
      <c r="AE120" s="35">
        <f t="shared" si="24"/>
        <v>127.97952139193968</v>
      </c>
      <c r="AF120" s="41"/>
      <c r="AG120" s="119">
        <v>0</v>
      </c>
      <c r="AH120" s="41"/>
      <c r="AI120" s="32">
        <v>37588.767224590207</v>
      </c>
      <c r="AJ120" s="33">
        <f t="shared" si="25"/>
        <v>144.41193871736471</v>
      </c>
      <c r="AK120" s="33">
        <v>22.059693586823528</v>
      </c>
      <c r="AL120" s="42">
        <f t="shared" si="26"/>
        <v>-8291.9668728089491</v>
      </c>
      <c r="AM120" s="43">
        <f t="shared" si="27"/>
        <v>29296.800351781258</v>
      </c>
      <c r="AO120" s="44">
        <v>316.88691628598679</v>
      </c>
      <c r="AQ120" s="44">
        <v>17757.378277153555</v>
      </c>
      <c r="AS120" s="220"/>
      <c r="AT120" s="86">
        <v>-46809.2</v>
      </c>
      <c r="AU120" s="86">
        <v>-19945.573610689338</v>
      </c>
      <c r="AV120" s="86">
        <v>-181.68450095246823</v>
      </c>
      <c r="AW120" s="86">
        <v>-3336</v>
      </c>
      <c r="AX120" s="129">
        <v>-15857.543497000001</v>
      </c>
    </row>
    <row r="121" spans="1:50">
      <c r="A121" s="26">
        <v>536</v>
      </c>
      <c r="B121" s="27">
        <v>2206</v>
      </c>
      <c r="C121" s="28">
        <v>351</v>
      </c>
      <c r="D121" s="29" t="s">
        <v>129</v>
      </c>
      <c r="E121" s="7">
        <v>197.33333333333334</v>
      </c>
      <c r="F121" s="7">
        <v>461171.33333333331</v>
      </c>
      <c r="G121" s="2">
        <v>1.6333333333333335</v>
      </c>
      <c r="H121" s="7">
        <v>281703.44065656565</v>
      </c>
      <c r="I121" s="7">
        <v>27538.666666666668</v>
      </c>
      <c r="J121" s="30">
        <v>0</v>
      </c>
      <c r="K121" s="4">
        <v>1.65</v>
      </c>
      <c r="L121" s="7">
        <v>464810.67708333331</v>
      </c>
      <c r="M121" s="7">
        <v>33499.312500000007</v>
      </c>
      <c r="N121" s="7">
        <v>498309.98958333331</v>
      </c>
      <c r="O121" s="31">
        <v>2525.2195418074321</v>
      </c>
      <c r="P121" s="31">
        <v>2391.9120957014184</v>
      </c>
      <c r="Q121" s="31">
        <v>105.5732585802624</v>
      </c>
      <c r="R121" s="32">
        <v>-9733.2209983537396</v>
      </c>
      <c r="S121" s="33">
        <f t="shared" si="14"/>
        <v>-49.323755059225029</v>
      </c>
      <c r="T121" s="34">
        <f t="shared" si="15"/>
        <v>103.51115290556524</v>
      </c>
      <c r="U121" s="32">
        <v>0</v>
      </c>
      <c r="V121" s="33">
        <f t="shared" si="16"/>
        <v>0</v>
      </c>
      <c r="W121" s="35">
        <f t="shared" si="17"/>
        <v>103.51115290556524</v>
      </c>
      <c r="X121" s="36">
        <v>0</v>
      </c>
      <c r="Y121" s="37">
        <f t="shared" si="18"/>
        <v>0</v>
      </c>
      <c r="Z121" s="38">
        <f t="shared" si="19"/>
        <v>0</v>
      </c>
      <c r="AA121" s="39">
        <f t="shared" si="20"/>
        <v>0</v>
      </c>
      <c r="AB121" s="40">
        <f t="shared" si="21"/>
        <v>103.51115290556524</v>
      </c>
      <c r="AC121" s="32">
        <f t="shared" si="22"/>
        <v>-9733.2209983537396</v>
      </c>
      <c r="AD121" s="33">
        <f t="shared" si="23"/>
        <v>-49.323755059225029</v>
      </c>
      <c r="AE121" s="35">
        <f t="shared" si="24"/>
        <v>103.51115290556524</v>
      </c>
      <c r="AF121" s="41"/>
      <c r="AG121" s="119">
        <v>0</v>
      </c>
      <c r="AH121" s="41"/>
      <c r="AI121" s="32">
        <v>25306.490480954788</v>
      </c>
      <c r="AJ121" s="33">
        <f t="shared" si="25"/>
        <v>105.5732585802624</v>
      </c>
      <c r="AK121" s="33">
        <v>0</v>
      </c>
      <c r="AL121" s="42">
        <f t="shared" si="26"/>
        <v>0</v>
      </c>
      <c r="AM121" s="43">
        <f t="shared" si="27"/>
        <v>25306.490480954788</v>
      </c>
      <c r="AO121" s="44">
        <v>475.59088725396936</v>
      </c>
      <c r="AQ121" s="44">
        <v>28170.344065656565</v>
      </c>
      <c r="AS121" s="220"/>
      <c r="AT121" s="86">
        <v>-97733.5</v>
      </c>
      <c r="AU121" s="86">
        <v>-41644.60424209862</v>
      </c>
      <c r="AV121" s="86">
        <v>-379.34126572493369</v>
      </c>
      <c r="AW121" s="86">
        <v>-6966</v>
      </c>
      <c r="AX121" s="129">
        <v>-33109.156751000002</v>
      </c>
    </row>
    <row r="122" spans="1:50">
      <c r="A122" s="26">
        <v>537</v>
      </c>
      <c r="B122" s="27">
        <v>2207</v>
      </c>
      <c r="C122" s="28"/>
      <c r="D122" s="29" t="s">
        <v>130</v>
      </c>
      <c r="E122" s="7">
        <v>290.33333333333331</v>
      </c>
      <c r="F122" s="7">
        <v>477465</v>
      </c>
      <c r="G122" s="2">
        <v>1.3500000000000003</v>
      </c>
      <c r="H122" s="7">
        <v>353677.77777777775</v>
      </c>
      <c r="I122" s="7">
        <v>559.33333333333337</v>
      </c>
      <c r="J122" s="30">
        <v>0</v>
      </c>
      <c r="K122" s="4">
        <v>1.65</v>
      </c>
      <c r="L122" s="7">
        <v>583568.33333333314</v>
      </c>
      <c r="M122" s="7">
        <v>62035.512500000004</v>
      </c>
      <c r="N122" s="7">
        <v>645603.84583333309</v>
      </c>
      <c r="O122" s="31">
        <v>2223.664222158438</v>
      </c>
      <c r="P122" s="31">
        <v>2391.9120957014184</v>
      </c>
      <c r="Q122" s="31">
        <v>92.965967526760537</v>
      </c>
      <c r="R122" s="32">
        <v>18073.747402232093</v>
      </c>
      <c r="S122" s="33">
        <f t="shared" si="14"/>
        <v>62.251713210902736</v>
      </c>
      <c r="T122" s="34">
        <f t="shared" si="15"/>
        <v>95.568559541859074</v>
      </c>
      <c r="U122" s="32">
        <v>0</v>
      </c>
      <c r="V122" s="33">
        <f t="shared" si="16"/>
        <v>0</v>
      </c>
      <c r="W122" s="35">
        <f t="shared" si="17"/>
        <v>95.568559541859074</v>
      </c>
      <c r="X122" s="36">
        <v>0</v>
      </c>
      <c r="Y122" s="37">
        <f t="shared" si="18"/>
        <v>0</v>
      </c>
      <c r="Z122" s="38">
        <f t="shared" si="19"/>
        <v>0</v>
      </c>
      <c r="AA122" s="39">
        <f t="shared" si="20"/>
        <v>0</v>
      </c>
      <c r="AB122" s="40">
        <f t="shared" si="21"/>
        <v>95.568559541859074</v>
      </c>
      <c r="AC122" s="32">
        <f t="shared" si="22"/>
        <v>18073.747402232093</v>
      </c>
      <c r="AD122" s="33">
        <f t="shared" si="23"/>
        <v>62.251713210902736</v>
      </c>
      <c r="AE122" s="35">
        <f t="shared" si="24"/>
        <v>95.568559541859074</v>
      </c>
      <c r="AF122" s="41"/>
      <c r="AG122" s="119">
        <v>0</v>
      </c>
      <c r="AH122" s="41"/>
      <c r="AI122" s="32">
        <v>16152.858517743578</v>
      </c>
      <c r="AJ122" s="33">
        <f t="shared" si="25"/>
        <v>92.965967526760537</v>
      </c>
      <c r="AK122" s="33">
        <v>0</v>
      </c>
      <c r="AL122" s="42">
        <f t="shared" si="26"/>
        <v>0</v>
      </c>
      <c r="AM122" s="43">
        <f t="shared" si="27"/>
        <v>16152.858517743578</v>
      </c>
      <c r="AO122" s="44">
        <v>1234.3113302697147</v>
      </c>
      <c r="AQ122" s="44">
        <v>35367.777777777774</v>
      </c>
      <c r="AS122" s="220"/>
      <c r="AT122" s="86">
        <v>-150715.35</v>
      </c>
      <c r="AU122" s="86">
        <v>-64220.363383867865</v>
      </c>
      <c r="AV122" s="86">
        <v>-584.98416240739778</v>
      </c>
      <c r="AW122" s="86">
        <v>-17663</v>
      </c>
      <c r="AX122" s="129">
        <v>-51057.804884999998</v>
      </c>
    </row>
    <row r="123" spans="1:50">
      <c r="A123" s="26">
        <v>538</v>
      </c>
      <c r="B123" s="27">
        <v>2208</v>
      </c>
      <c r="C123" s="28">
        <v>351</v>
      </c>
      <c r="D123" s="29" t="s">
        <v>131</v>
      </c>
      <c r="E123" s="7">
        <v>1796.3333333333333</v>
      </c>
      <c r="F123" s="7">
        <v>3673599</v>
      </c>
      <c r="G123" s="2">
        <v>1.6000000000000003</v>
      </c>
      <c r="H123" s="7">
        <v>2295999.375</v>
      </c>
      <c r="I123" s="7">
        <v>302505.66666666669</v>
      </c>
      <c r="J123" s="30">
        <v>0</v>
      </c>
      <c r="K123" s="4">
        <v>1.65</v>
      </c>
      <c r="L123" s="7">
        <v>3788398.96875</v>
      </c>
      <c r="M123" s="7">
        <v>370599.7704166667</v>
      </c>
      <c r="N123" s="7">
        <v>4158998.7391666668</v>
      </c>
      <c r="O123" s="31">
        <v>2315.2711481722026</v>
      </c>
      <c r="P123" s="31">
        <v>2391.9120957014184</v>
      </c>
      <c r="Q123" s="31">
        <v>96.795829258652532</v>
      </c>
      <c r="R123" s="32">
        <v>50938.894835643143</v>
      </c>
      <c r="S123" s="33">
        <f t="shared" si="14"/>
        <v>28.35715058580988</v>
      </c>
      <c r="T123" s="34">
        <f t="shared" si="15"/>
        <v>97.981372432951048</v>
      </c>
      <c r="U123" s="32">
        <v>0</v>
      </c>
      <c r="V123" s="33">
        <f t="shared" si="16"/>
        <v>0</v>
      </c>
      <c r="W123" s="35">
        <f t="shared" si="17"/>
        <v>97.981372432951048</v>
      </c>
      <c r="X123" s="36">
        <v>0</v>
      </c>
      <c r="Y123" s="37">
        <f t="shared" si="18"/>
        <v>0</v>
      </c>
      <c r="Z123" s="38">
        <f t="shared" si="19"/>
        <v>0</v>
      </c>
      <c r="AA123" s="39">
        <f t="shared" si="20"/>
        <v>0</v>
      </c>
      <c r="AB123" s="40">
        <f t="shared" si="21"/>
        <v>97.981372432951048</v>
      </c>
      <c r="AC123" s="32">
        <f t="shared" si="22"/>
        <v>50938.894835643143</v>
      </c>
      <c r="AD123" s="33">
        <f t="shared" si="23"/>
        <v>28.35715058580988</v>
      </c>
      <c r="AE123" s="35">
        <f t="shared" si="24"/>
        <v>97.981372432951048</v>
      </c>
      <c r="AF123" s="41"/>
      <c r="AG123" s="119">
        <v>0</v>
      </c>
      <c r="AH123" s="41"/>
      <c r="AI123" s="32">
        <v>0</v>
      </c>
      <c r="AJ123" s="33">
        <f t="shared" si="25"/>
        <v>96.795829258652532</v>
      </c>
      <c r="AK123" s="33">
        <v>0</v>
      </c>
      <c r="AL123" s="42">
        <f t="shared" si="26"/>
        <v>0</v>
      </c>
      <c r="AM123" s="43">
        <f t="shared" si="27"/>
        <v>0</v>
      </c>
      <c r="AO123" s="44">
        <v>9308.7394799952981</v>
      </c>
      <c r="AQ123" s="44">
        <v>229599.9375</v>
      </c>
      <c r="AS123" s="220"/>
      <c r="AT123" s="86">
        <v>-933612.25</v>
      </c>
      <c r="AU123" s="86">
        <v>-397815.56157583679</v>
      </c>
      <c r="AV123" s="86">
        <v>-3623.7073541618665</v>
      </c>
      <c r="AW123" s="86">
        <v>-130093</v>
      </c>
      <c r="AX123" s="129">
        <v>-316279.57633299998</v>
      </c>
    </row>
    <row r="124" spans="1:50">
      <c r="A124" s="26">
        <v>539</v>
      </c>
      <c r="B124" s="27">
        <v>2209</v>
      </c>
      <c r="C124" s="28">
        <v>351</v>
      </c>
      <c r="D124" s="29" t="s">
        <v>132</v>
      </c>
      <c r="E124" s="7">
        <v>969.66666666666663</v>
      </c>
      <c r="F124" s="7">
        <v>2123806.6666666665</v>
      </c>
      <c r="G124" s="2">
        <v>1.6000000000000003</v>
      </c>
      <c r="H124" s="7">
        <v>1327379.1666666667</v>
      </c>
      <c r="I124" s="7">
        <v>162006.66666666666</v>
      </c>
      <c r="J124" s="30">
        <v>0</v>
      </c>
      <c r="K124" s="4">
        <v>1.65</v>
      </c>
      <c r="L124" s="7">
        <v>2190175.625</v>
      </c>
      <c r="M124" s="7">
        <v>197448.09166666667</v>
      </c>
      <c r="N124" s="7">
        <v>2387623.7166666668</v>
      </c>
      <c r="O124" s="31">
        <v>2462.3139051220351</v>
      </c>
      <c r="P124" s="31">
        <v>2391.9120957014184</v>
      </c>
      <c r="Q124" s="31">
        <v>102.9433276225802</v>
      </c>
      <c r="R124" s="32">
        <v>-25258.526511230819</v>
      </c>
      <c r="S124" s="33">
        <f t="shared" si="14"/>
        <v>-26.04866948562821</v>
      </c>
      <c r="T124" s="34">
        <f t="shared" si="15"/>
        <v>101.85429640222544</v>
      </c>
      <c r="U124" s="32">
        <v>0</v>
      </c>
      <c r="V124" s="33">
        <f t="shared" si="16"/>
        <v>0</v>
      </c>
      <c r="W124" s="35">
        <f t="shared" si="17"/>
        <v>101.85429640222544</v>
      </c>
      <c r="X124" s="36">
        <v>0</v>
      </c>
      <c r="Y124" s="37">
        <f t="shared" si="18"/>
        <v>0</v>
      </c>
      <c r="Z124" s="38">
        <f t="shared" si="19"/>
        <v>0</v>
      </c>
      <c r="AA124" s="39">
        <f t="shared" si="20"/>
        <v>0</v>
      </c>
      <c r="AB124" s="40">
        <f t="shared" si="21"/>
        <v>101.85429640222544</v>
      </c>
      <c r="AC124" s="32">
        <f t="shared" si="22"/>
        <v>-25258.526511230819</v>
      </c>
      <c r="AD124" s="33">
        <f t="shared" si="23"/>
        <v>-26.04866948562821</v>
      </c>
      <c r="AE124" s="35">
        <f t="shared" si="24"/>
        <v>101.85429640222544</v>
      </c>
      <c r="AF124" s="41"/>
      <c r="AG124" s="119">
        <v>0</v>
      </c>
      <c r="AH124" s="41"/>
      <c r="AI124" s="32">
        <v>760.40589348205719</v>
      </c>
      <c r="AJ124" s="33">
        <f t="shared" si="25"/>
        <v>102.9433276225802</v>
      </c>
      <c r="AK124" s="33">
        <v>0</v>
      </c>
      <c r="AL124" s="42">
        <f t="shared" si="26"/>
        <v>0</v>
      </c>
      <c r="AM124" s="43">
        <f t="shared" si="27"/>
        <v>760.40589348205719</v>
      </c>
      <c r="AO124" s="44">
        <v>3575.9267598334595</v>
      </c>
      <c r="AQ124" s="44">
        <v>132737.91666666666</v>
      </c>
      <c r="AS124" s="220"/>
      <c r="AT124" s="86">
        <v>-501527.25</v>
      </c>
      <c r="AU124" s="86">
        <v>-213702.57440024291</v>
      </c>
      <c r="AV124" s="86">
        <v>-1946.6196530621596</v>
      </c>
      <c r="AW124" s="86">
        <v>-95835</v>
      </c>
      <c r="AX124" s="129">
        <v>-169902.25174899999</v>
      </c>
    </row>
    <row r="125" spans="1:50">
      <c r="A125" s="26">
        <v>540</v>
      </c>
      <c r="B125" s="27">
        <v>2210</v>
      </c>
      <c r="C125" s="28">
        <v>351</v>
      </c>
      <c r="D125" s="29" t="s">
        <v>133</v>
      </c>
      <c r="E125" s="7">
        <v>4679.666666666667</v>
      </c>
      <c r="F125" s="7">
        <v>8323668.333333333</v>
      </c>
      <c r="G125" s="2">
        <v>1.28</v>
      </c>
      <c r="H125" s="7">
        <v>6502865.885416667</v>
      </c>
      <c r="I125" s="7">
        <v>802670.33333333337</v>
      </c>
      <c r="J125" s="30">
        <v>0</v>
      </c>
      <c r="K125" s="4">
        <v>1.65</v>
      </c>
      <c r="L125" s="7">
        <v>10729728.7109375</v>
      </c>
      <c r="M125" s="7">
        <v>996378.1</v>
      </c>
      <c r="N125" s="7">
        <v>11726106.8109375</v>
      </c>
      <c r="O125" s="31">
        <v>2505.7568511156419</v>
      </c>
      <c r="P125" s="31">
        <v>2391.9120957014184</v>
      </c>
      <c r="Q125" s="31">
        <v>104.75957104020743</v>
      </c>
      <c r="R125" s="32">
        <v>-197119.53762210152</v>
      </c>
      <c r="S125" s="33">
        <f t="shared" si="14"/>
        <v>-42.122559503262664</v>
      </c>
      <c r="T125" s="34">
        <f t="shared" si="15"/>
        <v>102.99852975533059</v>
      </c>
      <c r="U125" s="32">
        <v>0</v>
      </c>
      <c r="V125" s="33">
        <f t="shared" si="16"/>
        <v>0</v>
      </c>
      <c r="W125" s="35">
        <f t="shared" si="17"/>
        <v>102.99852975533059</v>
      </c>
      <c r="X125" s="36">
        <v>0</v>
      </c>
      <c r="Y125" s="37">
        <f t="shared" si="18"/>
        <v>0</v>
      </c>
      <c r="Z125" s="38">
        <f t="shared" si="19"/>
        <v>0</v>
      </c>
      <c r="AA125" s="39">
        <f t="shared" si="20"/>
        <v>0</v>
      </c>
      <c r="AB125" s="40">
        <f t="shared" si="21"/>
        <v>102.99852975533059</v>
      </c>
      <c r="AC125" s="32">
        <f t="shared" si="22"/>
        <v>-197119.53762210152</v>
      </c>
      <c r="AD125" s="33">
        <f t="shared" si="23"/>
        <v>-42.122559503262664</v>
      </c>
      <c r="AE125" s="35">
        <f t="shared" si="24"/>
        <v>102.99852975533059</v>
      </c>
      <c r="AF125" s="41"/>
      <c r="AG125" s="119">
        <v>0</v>
      </c>
      <c r="AH125" s="41"/>
      <c r="AI125" s="32">
        <v>0</v>
      </c>
      <c r="AJ125" s="33">
        <f t="shared" si="25"/>
        <v>104.75957104020743</v>
      </c>
      <c r="AK125" s="33">
        <v>0</v>
      </c>
      <c r="AL125" s="42">
        <f t="shared" si="26"/>
        <v>0</v>
      </c>
      <c r="AM125" s="43">
        <f t="shared" si="27"/>
        <v>0</v>
      </c>
      <c r="AO125" s="44">
        <v>40622.454344575941</v>
      </c>
      <c r="AQ125" s="44">
        <v>650286.58854166663</v>
      </c>
      <c r="AS125" s="220"/>
      <c r="AT125" s="86">
        <v>-2422762.4</v>
      </c>
      <c r="AU125" s="86">
        <v>-1032347.8209488657</v>
      </c>
      <c r="AV125" s="86">
        <v>-9403.6703240233564</v>
      </c>
      <c r="AW125" s="86">
        <v>-279852</v>
      </c>
      <c r="AX125" s="129">
        <v>-820758.56998899998</v>
      </c>
    </row>
    <row r="126" spans="1:50">
      <c r="A126" s="26">
        <v>541</v>
      </c>
      <c r="B126" s="27">
        <v>2211</v>
      </c>
      <c r="C126" s="28"/>
      <c r="D126" s="29" t="s">
        <v>134</v>
      </c>
      <c r="E126" s="7">
        <v>409.66666666666669</v>
      </c>
      <c r="F126" s="7">
        <v>644528.33333333337</v>
      </c>
      <c r="G126" s="2">
        <v>1.4666666666666668</v>
      </c>
      <c r="H126" s="7">
        <v>438266.04761904763</v>
      </c>
      <c r="I126" s="7">
        <v>57496.333333333336</v>
      </c>
      <c r="J126" s="30">
        <v>0</v>
      </c>
      <c r="K126" s="4">
        <v>1.65</v>
      </c>
      <c r="L126" s="7">
        <v>723138.97857142857</v>
      </c>
      <c r="M126" s="7">
        <v>71371.579166666677</v>
      </c>
      <c r="N126" s="7">
        <v>794510.55773809529</v>
      </c>
      <c r="O126" s="31">
        <v>1939.4073825990934</v>
      </c>
      <c r="P126" s="31">
        <v>2391.9120957014184</v>
      </c>
      <c r="Q126" s="31">
        <v>81.081883656362805</v>
      </c>
      <c r="R126" s="32">
        <v>68589.15606300674</v>
      </c>
      <c r="S126" s="33">
        <f t="shared" si="14"/>
        <v>167.42674384786022</v>
      </c>
      <c r="T126" s="34">
        <f t="shared" si="15"/>
        <v>88.081586703508506</v>
      </c>
      <c r="U126" s="32">
        <v>0</v>
      </c>
      <c r="V126" s="33">
        <f t="shared" si="16"/>
        <v>0</v>
      </c>
      <c r="W126" s="35">
        <f t="shared" si="17"/>
        <v>88.081586703508506</v>
      </c>
      <c r="X126" s="36">
        <v>0</v>
      </c>
      <c r="Y126" s="37">
        <f t="shared" si="18"/>
        <v>0</v>
      </c>
      <c r="Z126" s="38">
        <f t="shared" si="19"/>
        <v>0</v>
      </c>
      <c r="AA126" s="39">
        <f t="shared" si="20"/>
        <v>0</v>
      </c>
      <c r="AB126" s="40">
        <f t="shared" si="21"/>
        <v>88.081586703508506</v>
      </c>
      <c r="AC126" s="32">
        <f t="shared" si="22"/>
        <v>68589.15606300674</v>
      </c>
      <c r="AD126" s="33">
        <f t="shared" si="23"/>
        <v>167.42674384786022</v>
      </c>
      <c r="AE126" s="35">
        <f t="shared" si="24"/>
        <v>88.081586703508506</v>
      </c>
      <c r="AF126" s="41"/>
      <c r="AG126" s="119">
        <v>0</v>
      </c>
      <c r="AH126" s="41"/>
      <c r="AI126" s="32">
        <v>56264.475315040014</v>
      </c>
      <c r="AJ126" s="33">
        <f t="shared" si="25"/>
        <v>81.081883656362805</v>
      </c>
      <c r="AK126" s="33">
        <v>0</v>
      </c>
      <c r="AL126" s="42">
        <f t="shared" si="26"/>
        <v>0</v>
      </c>
      <c r="AM126" s="43">
        <f t="shared" si="27"/>
        <v>56264.475315040014</v>
      </c>
      <c r="AO126" s="44">
        <v>1493.9015402027983</v>
      </c>
      <c r="AQ126" s="44">
        <v>43826.604761904768</v>
      </c>
      <c r="AS126" s="220"/>
      <c r="AT126" s="86">
        <v>-211413.05</v>
      </c>
      <c r="AU126" s="86">
        <v>-90083.854439487011</v>
      </c>
      <c r="AV126" s="86">
        <v>-820.57505375235655</v>
      </c>
      <c r="AW126" s="86">
        <v>-21990</v>
      </c>
      <c r="AX126" s="129">
        <v>-71620.333813999998</v>
      </c>
    </row>
    <row r="127" spans="1:50">
      <c r="A127" s="26">
        <v>542</v>
      </c>
      <c r="B127" s="27">
        <v>2212</v>
      </c>
      <c r="C127" s="28"/>
      <c r="D127" s="29" t="s">
        <v>135</v>
      </c>
      <c r="E127" s="7">
        <v>350</v>
      </c>
      <c r="F127" s="7">
        <v>609496.66666666663</v>
      </c>
      <c r="G127" s="2">
        <v>1.7766666666666666</v>
      </c>
      <c r="H127" s="7">
        <v>343244.49906890129</v>
      </c>
      <c r="I127" s="7">
        <v>67927</v>
      </c>
      <c r="J127" s="30">
        <v>0</v>
      </c>
      <c r="K127" s="4">
        <v>1.65</v>
      </c>
      <c r="L127" s="7">
        <v>566353.42346368718</v>
      </c>
      <c r="M127" s="7">
        <v>58764.766666666663</v>
      </c>
      <c r="N127" s="7">
        <v>625118.19013035391</v>
      </c>
      <c r="O127" s="31">
        <v>1786.0519718010112</v>
      </c>
      <c r="P127" s="31">
        <v>2391.9120957014184</v>
      </c>
      <c r="Q127" s="31">
        <v>74.670468660231379</v>
      </c>
      <c r="R127" s="32">
        <v>78458.886045102729</v>
      </c>
      <c r="S127" s="33">
        <f t="shared" si="14"/>
        <v>224.16824584315066</v>
      </c>
      <c r="T127" s="34">
        <f t="shared" si="15"/>
        <v>84.042395255945692</v>
      </c>
      <c r="U127" s="32">
        <v>16388</v>
      </c>
      <c r="V127" s="33">
        <f t="shared" si="16"/>
        <v>46.822857142857146</v>
      </c>
      <c r="W127" s="35">
        <f t="shared" si="17"/>
        <v>85.999944499791411</v>
      </c>
      <c r="X127" s="36">
        <v>0</v>
      </c>
      <c r="Y127" s="37">
        <f t="shared" si="18"/>
        <v>0</v>
      </c>
      <c r="Z127" s="38">
        <f t="shared" si="19"/>
        <v>16388</v>
      </c>
      <c r="AA127" s="39">
        <f t="shared" si="20"/>
        <v>46.822857142857146</v>
      </c>
      <c r="AB127" s="40">
        <f t="shared" si="21"/>
        <v>85.999944499791411</v>
      </c>
      <c r="AC127" s="32">
        <f t="shared" si="22"/>
        <v>94846.886045102729</v>
      </c>
      <c r="AD127" s="33">
        <f t="shared" si="23"/>
        <v>270.99110298600783</v>
      </c>
      <c r="AE127" s="35">
        <f t="shared" si="24"/>
        <v>85.999944499791411</v>
      </c>
      <c r="AF127" s="41"/>
      <c r="AG127" s="119">
        <v>0</v>
      </c>
      <c r="AH127" s="41"/>
      <c r="AI127" s="32">
        <v>17546.687743521765</v>
      </c>
      <c r="AJ127" s="33">
        <f t="shared" si="25"/>
        <v>74.670468660231379</v>
      </c>
      <c r="AK127" s="33">
        <v>0</v>
      </c>
      <c r="AL127" s="42">
        <f t="shared" si="26"/>
        <v>0</v>
      </c>
      <c r="AM127" s="43">
        <f t="shared" si="27"/>
        <v>17546.687743521765</v>
      </c>
      <c r="AO127" s="44">
        <v>2334.1175592080481</v>
      </c>
      <c r="AQ127" s="44">
        <v>34324.449906890128</v>
      </c>
      <c r="AS127" s="220"/>
      <c r="AT127" s="86">
        <v>-178492.25</v>
      </c>
      <c r="AU127" s="86">
        <v>-76056.198273727467</v>
      </c>
      <c r="AV127" s="86">
        <v>-692.79694319237888</v>
      </c>
      <c r="AW127" s="86">
        <v>-18070</v>
      </c>
      <c r="AX127" s="129">
        <v>-60467.775751000001</v>
      </c>
    </row>
    <row r="128" spans="1:50">
      <c r="A128" s="26">
        <v>543</v>
      </c>
      <c r="B128" s="27">
        <v>2213</v>
      </c>
      <c r="C128" s="28">
        <v>351</v>
      </c>
      <c r="D128" s="29" t="s">
        <v>136</v>
      </c>
      <c r="E128" s="7">
        <v>590</v>
      </c>
      <c r="F128" s="7">
        <v>1213217.6666666667</v>
      </c>
      <c r="G128" s="2">
        <v>1.3</v>
      </c>
      <c r="H128" s="7">
        <v>933244.358974359</v>
      </c>
      <c r="I128" s="7">
        <v>93960</v>
      </c>
      <c r="J128" s="30">
        <v>0</v>
      </c>
      <c r="K128" s="4">
        <v>1.65</v>
      </c>
      <c r="L128" s="7">
        <v>1539853.192307692</v>
      </c>
      <c r="M128" s="7">
        <v>116406.99166666665</v>
      </c>
      <c r="N128" s="7">
        <v>1656260.1839743587</v>
      </c>
      <c r="O128" s="31">
        <v>2807.2206508039976</v>
      </c>
      <c r="P128" s="31">
        <v>2391.9120957014184</v>
      </c>
      <c r="Q128" s="31">
        <v>117.36303586778725</v>
      </c>
      <c r="R128" s="32">
        <v>-90661.857578892974</v>
      </c>
      <c r="S128" s="33">
        <f t="shared" si="14"/>
        <v>-153.6641653879542</v>
      </c>
      <c r="T128" s="34">
        <f t="shared" si="15"/>
        <v>110.93871259670593</v>
      </c>
      <c r="U128" s="32">
        <v>0</v>
      </c>
      <c r="V128" s="33">
        <f t="shared" si="16"/>
        <v>0</v>
      </c>
      <c r="W128" s="35">
        <f t="shared" si="17"/>
        <v>110.93871259670593</v>
      </c>
      <c r="X128" s="36">
        <v>0</v>
      </c>
      <c r="Y128" s="37">
        <f t="shared" si="18"/>
        <v>0</v>
      </c>
      <c r="Z128" s="38">
        <f t="shared" si="19"/>
        <v>0</v>
      </c>
      <c r="AA128" s="39">
        <f t="shared" si="20"/>
        <v>0</v>
      </c>
      <c r="AB128" s="40">
        <f t="shared" si="21"/>
        <v>110.93871259670593</v>
      </c>
      <c r="AC128" s="32">
        <f t="shared" si="22"/>
        <v>-90661.857578892974</v>
      </c>
      <c r="AD128" s="33">
        <f t="shared" si="23"/>
        <v>-153.6641653879542</v>
      </c>
      <c r="AE128" s="35">
        <f t="shared" si="24"/>
        <v>110.93871259670593</v>
      </c>
      <c r="AF128" s="41"/>
      <c r="AG128" s="119">
        <v>0</v>
      </c>
      <c r="AH128" s="41"/>
      <c r="AI128" s="32">
        <v>21095.729652019065</v>
      </c>
      <c r="AJ128" s="33">
        <f t="shared" si="25"/>
        <v>117.36303586778725</v>
      </c>
      <c r="AK128" s="33">
        <v>0</v>
      </c>
      <c r="AL128" s="42">
        <f t="shared" si="26"/>
        <v>0</v>
      </c>
      <c r="AM128" s="43">
        <f t="shared" si="27"/>
        <v>21095.729652019065</v>
      </c>
      <c r="AO128" s="44">
        <v>2886.7721734843071</v>
      </c>
      <c r="AQ128" s="44">
        <v>93324.435897435891</v>
      </c>
      <c r="AS128" s="220"/>
      <c r="AT128" s="86">
        <v>-302459.5</v>
      </c>
      <c r="AU128" s="86">
        <v>-128879.09102291572</v>
      </c>
      <c r="AV128" s="86">
        <v>-1173.9613907697947</v>
      </c>
      <c r="AW128" s="86">
        <v>-42007</v>
      </c>
      <c r="AX128" s="129">
        <v>-102464.127209</v>
      </c>
    </row>
    <row r="129" spans="1:50">
      <c r="A129" s="26">
        <v>544</v>
      </c>
      <c r="B129" s="27">
        <v>2214</v>
      </c>
      <c r="C129" s="28">
        <v>351</v>
      </c>
      <c r="D129" s="29" t="s">
        <v>137</v>
      </c>
      <c r="E129" s="7">
        <v>3611</v>
      </c>
      <c r="F129" s="7">
        <v>6551751.666666667</v>
      </c>
      <c r="G129" s="2">
        <v>1.3399999999999999</v>
      </c>
      <c r="H129" s="7">
        <v>4894126.1638120329</v>
      </c>
      <c r="I129" s="7">
        <v>1631496.6666666667</v>
      </c>
      <c r="J129" s="30">
        <v>0</v>
      </c>
      <c r="K129" s="4">
        <v>1.65</v>
      </c>
      <c r="L129" s="7">
        <v>8075308.1702898555</v>
      </c>
      <c r="M129" s="7">
        <v>1261013.5708333335</v>
      </c>
      <c r="N129" s="7">
        <v>9336321.7411231883</v>
      </c>
      <c r="O129" s="31">
        <v>2585.5224982340592</v>
      </c>
      <c r="P129" s="31">
        <v>2391.9120957014184</v>
      </c>
      <c r="Q129" s="31">
        <v>108.09437783606614</v>
      </c>
      <c r="R129" s="32">
        <v>-258677.0505117854</v>
      </c>
      <c r="S129" s="33">
        <f t="shared" si="14"/>
        <v>-71.6358489370771</v>
      </c>
      <c r="T129" s="34">
        <f t="shared" si="15"/>
        <v>105.0994580367216</v>
      </c>
      <c r="U129" s="32">
        <v>0</v>
      </c>
      <c r="V129" s="33">
        <f t="shared" si="16"/>
        <v>0</v>
      </c>
      <c r="W129" s="35">
        <f t="shared" si="17"/>
        <v>105.0994580367216</v>
      </c>
      <c r="X129" s="36">
        <v>0</v>
      </c>
      <c r="Y129" s="37">
        <f t="shared" si="18"/>
        <v>0</v>
      </c>
      <c r="Z129" s="38">
        <f t="shared" si="19"/>
        <v>0</v>
      </c>
      <c r="AA129" s="39">
        <f t="shared" si="20"/>
        <v>0</v>
      </c>
      <c r="AB129" s="40">
        <f t="shared" si="21"/>
        <v>105.0994580367216</v>
      </c>
      <c r="AC129" s="32">
        <f t="shared" si="22"/>
        <v>-258677.0505117854</v>
      </c>
      <c r="AD129" s="33">
        <f t="shared" si="23"/>
        <v>-71.6358489370771</v>
      </c>
      <c r="AE129" s="35">
        <f t="shared" si="24"/>
        <v>105.0994580367216</v>
      </c>
      <c r="AF129" s="41"/>
      <c r="AG129" s="119">
        <v>0</v>
      </c>
      <c r="AH129" s="41"/>
      <c r="AI129" s="32">
        <v>0</v>
      </c>
      <c r="AJ129" s="33">
        <f t="shared" si="25"/>
        <v>108.09437783606614</v>
      </c>
      <c r="AK129" s="33">
        <v>0</v>
      </c>
      <c r="AL129" s="42">
        <f t="shared" si="26"/>
        <v>0</v>
      </c>
      <c r="AM129" s="43">
        <f t="shared" si="27"/>
        <v>0</v>
      </c>
      <c r="AO129" s="44">
        <v>54803.695400712219</v>
      </c>
      <c r="AQ129" s="44">
        <v>489412.61638120335</v>
      </c>
      <c r="AS129" s="220"/>
      <c r="AT129" s="86">
        <v>-1869796.45</v>
      </c>
      <c r="AU129" s="86">
        <v>-796727.03378962353</v>
      </c>
      <c r="AV129" s="86">
        <v>-7257.3973732112308</v>
      </c>
      <c r="AW129" s="86">
        <v>-347200</v>
      </c>
      <c r="AX129" s="129">
        <v>-633430.44626500004</v>
      </c>
    </row>
    <row r="130" spans="1:50">
      <c r="A130" s="26">
        <v>545</v>
      </c>
      <c r="B130" s="27">
        <v>2215</v>
      </c>
      <c r="C130" s="28"/>
      <c r="D130" s="29" t="s">
        <v>138</v>
      </c>
      <c r="E130" s="7">
        <v>230.33333333333334</v>
      </c>
      <c r="F130" s="7">
        <v>306465</v>
      </c>
      <c r="G130" s="2">
        <v>1.8999999999999997</v>
      </c>
      <c r="H130" s="7">
        <v>161297.36842105261</v>
      </c>
      <c r="I130" s="7">
        <v>37603.333333333336</v>
      </c>
      <c r="J130" s="30">
        <v>0</v>
      </c>
      <c r="K130" s="4">
        <v>1.65</v>
      </c>
      <c r="L130" s="7">
        <v>266140.65789473685</v>
      </c>
      <c r="M130" s="7">
        <v>35565.220833333333</v>
      </c>
      <c r="N130" s="7">
        <v>301705.87872807018</v>
      </c>
      <c r="O130" s="31">
        <v>1309.866333117526</v>
      </c>
      <c r="P130" s="31">
        <v>2391.9120957014184</v>
      </c>
      <c r="Q130" s="31">
        <v>54.762310683219866</v>
      </c>
      <c r="R130" s="32">
        <v>92215.546706607944</v>
      </c>
      <c r="S130" s="33">
        <f t="shared" si="14"/>
        <v>400.35693215604027</v>
      </c>
      <c r="T130" s="34">
        <f t="shared" si="15"/>
        <v>71.500255730428449</v>
      </c>
      <c r="U130" s="32">
        <v>79884</v>
      </c>
      <c r="V130" s="33">
        <f t="shared" si="16"/>
        <v>346.8191027496382</v>
      </c>
      <c r="W130" s="35">
        <f t="shared" si="17"/>
        <v>85.999914951723326</v>
      </c>
      <c r="X130" s="36">
        <v>0</v>
      </c>
      <c r="Y130" s="37">
        <f t="shared" si="18"/>
        <v>0</v>
      </c>
      <c r="Z130" s="38">
        <f t="shared" si="19"/>
        <v>79884</v>
      </c>
      <c r="AA130" s="39">
        <f t="shared" si="20"/>
        <v>346.8191027496382</v>
      </c>
      <c r="AB130" s="40">
        <f t="shared" si="21"/>
        <v>85.999914951723326</v>
      </c>
      <c r="AC130" s="32">
        <f t="shared" si="22"/>
        <v>172099.54670660794</v>
      </c>
      <c r="AD130" s="33">
        <f t="shared" si="23"/>
        <v>747.17603490567853</v>
      </c>
      <c r="AE130" s="35">
        <f t="shared" si="24"/>
        <v>85.999914951723326</v>
      </c>
      <c r="AF130" s="41"/>
      <c r="AG130" s="119">
        <v>0</v>
      </c>
      <c r="AH130" s="41"/>
      <c r="AI130" s="32">
        <v>46749.003612103166</v>
      </c>
      <c r="AJ130" s="33">
        <f t="shared" si="25"/>
        <v>54.762310683219866</v>
      </c>
      <c r="AK130" s="33">
        <v>0</v>
      </c>
      <c r="AL130" s="42">
        <f t="shared" si="26"/>
        <v>0</v>
      </c>
      <c r="AM130" s="43">
        <f t="shared" si="27"/>
        <v>46749.003612103166</v>
      </c>
      <c r="AO130" s="44">
        <v>1349.1214226069108</v>
      </c>
      <c r="AQ130" s="44">
        <v>16129.736842105265</v>
      </c>
      <c r="AS130" s="220"/>
      <c r="AT130" s="86">
        <v>-117280.2</v>
      </c>
      <c r="AU130" s="86">
        <v>-49973.525090518342</v>
      </c>
      <c r="AV130" s="86">
        <v>-455.20951886992043</v>
      </c>
      <c r="AW130" s="86">
        <v>-13472</v>
      </c>
      <c r="AX130" s="129">
        <v>-39730.988101000003</v>
      </c>
    </row>
    <row r="131" spans="1:50">
      <c r="A131" s="26">
        <v>546</v>
      </c>
      <c r="B131" s="27">
        <v>2216</v>
      </c>
      <c r="C131" s="28">
        <v>351</v>
      </c>
      <c r="D131" s="29" t="s">
        <v>139</v>
      </c>
      <c r="E131" s="7">
        <v>9710</v>
      </c>
      <c r="F131" s="7">
        <v>20291337.333333332</v>
      </c>
      <c r="G131" s="2">
        <v>1.5333333333333332</v>
      </c>
      <c r="H131" s="7">
        <v>13241164.946018895</v>
      </c>
      <c r="I131" s="7">
        <v>1745608.6666666667</v>
      </c>
      <c r="J131" s="30">
        <v>0</v>
      </c>
      <c r="K131" s="4">
        <v>1.65</v>
      </c>
      <c r="L131" s="7">
        <v>21847922.160931174</v>
      </c>
      <c r="M131" s="7">
        <v>2133809.6104166671</v>
      </c>
      <c r="N131" s="7">
        <v>23981731.771347839</v>
      </c>
      <c r="O131" s="31">
        <v>2469.7972987999833</v>
      </c>
      <c r="P131" s="31">
        <v>2391.9120957014184</v>
      </c>
      <c r="Q131" s="31">
        <v>103.25619002631974</v>
      </c>
      <c r="R131" s="32">
        <v>-279818.16917221493</v>
      </c>
      <c r="S131" s="33">
        <f t="shared" ref="S131:S194" si="28">R131/E131</f>
        <v>-28.817525146469098</v>
      </c>
      <c r="T131" s="34">
        <f t="shared" ref="T131:T194" si="29">(N131+R131)/E131*100/$O$383</f>
        <v>102.05139971658136</v>
      </c>
      <c r="U131" s="32">
        <v>0</v>
      </c>
      <c r="V131" s="33">
        <f t="shared" ref="V131:V194" si="30">U131/E131</f>
        <v>0</v>
      </c>
      <c r="W131" s="35">
        <f t="shared" ref="W131:W194" si="31">(N131+R131+U131)/E131*100/$O$383</f>
        <v>102.05139971658136</v>
      </c>
      <c r="X131" s="36">
        <v>0</v>
      </c>
      <c r="Y131" s="37">
        <f t="shared" ref="Y131:Y194" si="32">Z131-U131</f>
        <v>0</v>
      </c>
      <c r="Z131" s="38">
        <f t="shared" ref="Z131:Z194" si="33">IF(X131=0,U131,U131-(U131*X131/100))</f>
        <v>0</v>
      </c>
      <c r="AA131" s="39">
        <f t="shared" ref="AA131:AA194" si="34">Z131/E131</f>
        <v>0</v>
      </c>
      <c r="AB131" s="40">
        <f t="shared" ref="AB131:AB194" si="35">(N131+R131+Z131)/E131*100/$O$383</f>
        <v>102.05139971658136</v>
      </c>
      <c r="AC131" s="32">
        <f t="shared" ref="AC131:AC194" si="36">R131+Z131</f>
        <v>-279818.16917221493</v>
      </c>
      <c r="AD131" s="33">
        <f t="shared" ref="AD131:AD194" si="37">S131+AA131</f>
        <v>-28.817525146469098</v>
      </c>
      <c r="AE131" s="35">
        <f t="shared" ref="AE131:AE194" si="38">(N131+AC131)/E131*100/$O$383</f>
        <v>102.05139971658136</v>
      </c>
      <c r="AF131" s="41"/>
      <c r="AG131" s="119">
        <v>0</v>
      </c>
      <c r="AH131" s="41"/>
      <c r="AI131" s="32">
        <v>0</v>
      </c>
      <c r="AJ131" s="33">
        <f t="shared" ref="AJ131:AJ194" si="39">Q131</f>
        <v>103.25619002631974</v>
      </c>
      <c r="AK131" s="33">
        <v>0</v>
      </c>
      <c r="AL131" s="42">
        <f t="shared" ref="AL131:AL194" si="40">AM131-AI131</f>
        <v>0</v>
      </c>
      <c r="AM131" s="43">
        <f t="shared" ref="AM131:AM194" si="41">IF(AK131=0,AI131,AI131-(AI131*AK131/100))</f>
        <v>0</v>
      </c>
      <c r="AO131" s="44">
        <v>119204.08821079503</v>
      </c>
      <c r="AQ131" s="44">
        <v>1324116.4946018893</v>
      </c>
      <c r="AS131" s="220"/>
      <c r="AT131" s="86">
        <v>-4994697.05</v>
      </c>
      <c r="AU131" s="86">
        <v>-2128258.4588988293</v>
      </c>
      <c r="AV131" s="86">
        <v>-19386.335211521611</v>
      </c>
      <c r="AW131" s="86">
        <v>-1014225</v>
      </c>
      <c r="AX131" s="129">
        <v>-1692052.1687040001</v>
      </c>
    </row>
    <row r="132" spans="1:50">
      <c r="A132" s="26">
        <v>547</v>
      </c>
      <c r="B132" s="27">
        <v>2217</v>
      </c>
      <c r="C132" s="28"/>
      <c r="D132" s="29" t="s">
        <v>140</v>
      </c>
      <c r="E132" s="7">
        <v>594.66666666666663</v>
      </c>
      <c r="F132" s="7">
        <v>1161529.3333333333</v>
      </c>
      <c r="G132" s="2">
        <v>1.64</v>
      </c>
      <c r="H132" s="7">
        <v>705661.46289607824</v>
      </c>
      <c r="I132" s="7">
        <v>149146</v>
      </c>
      <c r="J132" s="30">
        <v>0</v>
      </c>
      <c r="K132" s="4">
        <v>1.65</v>
      </c>
      <c r="L132" s="7">
        <v>1164341.4137785293</v>
      </c>
      <c r="M132" s="7">
        <v>121443.75416666667</v>
      </c>
      <c r="N132" s="7">
        <v>1285785.1679451959</v>
      </c>
      <c r="O132" s="31">
        <v>2162.1947891455088</v>
      </c>
      <c r="P132" s="31">
        <v>2391.9120957014184</v>
      </c>
      <c r="Q132" s="31">
        <v>90.396080735210049</v>
      </c>
      <c r="R132" s="32">
        <v>50543.933237141595</v>
      </c>
      <c r="S132" s="33">
        <f t="shared" si="28"/>
        <v>84.995403425686547</v>
      </c>
      <c r="T132" s="34">
        <f t="shared" si="29"/>
        <v>93.949530863182289</v>
      </c>
      <c r="U132" s="32">
        <v>0</v>
      </c>
      <c r="V132" s="33">
        <f t="shared" si="30"/>
        <v>0</v>
      </c>
      <c r="W132" s="35">
        <f t="shared" si="31"/>
        <v>93.949530863182289</v>
      </c>
      <c r="X132" s="36">
        <v>0</v>
      </c>
      <c r="Y132" s="37">
        <f t="shared" si="32"/>
        <v>0</v>
      </c>
      <c r="Z132" s="38">
        <f t="shared" si="33"/>
        <v>0</v>
      </c>
      <c r="AA132" s="39">
        <f t="shared" si="34"/>
        <v>0</v>
      </c>
      <c r="AB132" s="40">
        <f t="shared" si="35"/>
        <v>93.949530863182289</v>
      </c>
      <c r="AC132" s="32">
        <f t="shared" si="36"/>
        <v>50543.933237141595</v>
      </c>
      <c r="AD132" s="33">
        <f t="shared" si="37"/>
        <v>84.995403425686547</v>
      </c>
      <c r="AE132" s="35">
        <f t="shared" si="38"/>
        <v>93.949530863182289</v>
      </c>
      <c r="AF132" s="41"/>
      <c r="AG132" s="119">
        <v>0</v>
      </c>
      <c r="AH132" s="41"/>
      <c r="AI132" s="32">
        <v>4418.0509770652789</v>
      </c>
      <c r="AJ132" s="33">
        <f t="shared" si="39"/>
        <v>90.396080735210049</v>
      </c>
      <c r="AK132" s="33">
        <v>0</v>
      </c>
      <c r="AL132" s="42">
        <f t="shared" si="40"/>
        <v>0</v>
      </c>
      <c r="AM132" s="43">
        <f t="shared" si="41"/>
        <v>4418.0509770652789</v>
      </c>
      <c r="AO132" s="44">
        <v>1666.4805586760522</v>
      </c>
      <c r="AQ132" s="44">
        <v>70566.14628960783</v>
      </c>
      <c r="AS132" s="220"/>
      <c r="AT132" s="86">
        <v>-312232.84999999998</v>
      </c>
      <c r="AU132" s="86">
        <v>-133043.55144712559</v>
      </c>
      <c r="AV132" s="86">
        <v>-1211.895517342288</v>
      </c>
      <c r="AW132" s="86">
        <v>-27713</v>
      </c>
      <c r="AX132" s="129">
        <v>-105775.04288399999</v>
      </c>
    </row>
    <row r="133" spans="1:50">
      <c r="A133" s="26">
        <v>549</v>
      </c>
      <c r="B133" s="27">
        <v>2219</v>
      </c>
      <c r="C133" s="28">
        <v>351</v>
      </c>
      <c r="D133" s="29" t="s">
        <v>142</v>
      </c>
      <c r="E133" s="7">
        <v>375.66666666666669</v>
      </c>
      <c r="F133" s="7">
        <v>632988.66666666663</v>
      </c>
      <c r="G133" s="2">
        <v>1.7933333333333332</v>
      </c>
      <c r="H133" s="7">
        <v>352250.19869942195</v>
      </c>
      <c r="I133" s="7">
        <v>77810.666666666672</v>
      </c>
      <c r="J133" s="30">
        <v>0</v>
      </c>
      <c r="K133" s="4">
        <v>1.65</v>
      </c>
      <c r="L133" s="7">
        <v>581212.82785404625</v>
      </c>
      <c r="M133" s="7">
        <v>64536.141666666663</v>
      </c>
      <c r="N133" s="7">
        <v>645748.96952071297</v>
      </c>
      <c r="O133" s="31">
        <v>1718.9413563106821</v>
      </c>
      <c r="P133" s="31">
        <v>2391.9120957014184</v>
      </c>
      <c r="Q133" s="31">
        <v>71.864737813728453</v>
      </c>
      <c r="R133" s="32">
        <v>93540.689539514409</v>
      </c>
      <c r="S133" s="33">
        <f t="shared" si="28"/>
        <v>248.9991735745725</v>
      </c>
      <c r="T133" s="34">
        <f t="shared" si="29"/>
        <v>82.274784822648868</v>
      </c>
      <c r="U133" s="32">
        <v>33473</v>
      </c>
      <c r="V133" s="33">
        <f t="shared" si="30"/>
        <v>89.102928127772842</v>
      </c>
      <c r="W133" s="35">
        <f t="shared" si="31"/>
        <v>85.999960521534391</v>
      </c>
      <c r="X133" s="36">
        <v>0</v>
      </c>
      <c r="Y133" s="37">
        <f t="shared" si="32"/>
        <v>0</v>
      </c>
      <c r="Z133" s="38">
        <f t="shared" si="33"/>
        <v>33473</v>
      </c>
      <c r="AA133" s="39">
        <f t="shared" si="34"/>
        <v>89.102928127772842</v>
      </c>
      <c r="AB133" s="40">
        <f t="shared" si="35"/>
        <v>85.999960521534391</v>
      </c>
      <c r="AC133" s="32">
        <f t="shared" si="36"/>
        <v>127013.68953951441</v>
      </c>
      <c r="AD133" s="33">
        <f t="shared" si="37"/>
        <v>338.10210170234535</v>
      </c>
      <c r="AE133" s="35">
        <f t="shared" si="38"/>
        <v>85.999960521534391</v>
      </c>
      <c r="AF133" s="41"/>
      <c r="AG133" s="119">
        <v>0</v>
      </c>
      <c r="AH133" s="41"/>
      <c r="AI133" s="32">
        <v>0</v>
      </c>
      <c r="AJ133" s="33">
        <f t="shared" si="39"/>
        <v>71.864737813728453</v>
      </c>
      <c r="AK133" s="33">
        <v>0</v>
      </c>
      <c r="AL133" s="42">
        <f t="shared" si="40"/>
        <v>0</v>
      </c>
      <c r="AM133" s="43">
        <f t="shared" si="41"/>
        <v>0</v>
      </c>
      <c r="AO133" s="44">
        <v>3563.6502425964759</v>
      </c>
      <c r="AQ133" s="44">
        <v>35225.019869942196</v>
      </c>
      <c r="AS133" s="220"/>
      <c r="AT133" s="86">
        <v>-193923.85</v>
      </c>
      <c r="AU133" s="86">
        <v>-82631.662101427253</v>
      </c>
      <c r="AV133" s="86">
        <v>-752.69293251736838</v>
      </c>
      <c r="AW133" s="86">
        <v>-39539</v>
      </c>
      <c r="AX133" s="129">
        <v>-65695.537343000004</v>
      </c>
    </row>
    <row r="134" spans="1:50">
      <c r="A134" s="26">
        <v>550</v>
      </c>
      <c r="B134" s="27">
        <v>2220</v>
      </c>
      <c r="C134" s="28"/>
      <c r="D134" s="29" t="s">
        <v>143</v>
      </c>
      <c r="E134" s="7">
        <v>81</v>
      </c>
      <c r="F134" s="7">
        <v>74990.666666666672</v>
      </c>
      <c r="G134" s="2">
        <v>1.3999999999999997</v>
      </c>
      <c r="H134" s="7">
        <v>53564.761904761916</v>
      </c>
      <c r="I134" s="7">
        <v>10198.333333333334</v>
      </c>
      <c r="J134" s="30">
        <v>0</v>
      </c>
      <c r="K134" s="4">
        <v>1.65</v>
      </c>
      <c r="L134" s="7">
        <v>88381.857142857145</v>
      </c>
      <c r="M134" s="7">
        <v>8353.9</v>
      </c>
      <c r="N134" s="7">
        <v>96735.757142857139</v>
      </c>
      <c r="O134" s="31">
        <v>1194.2686067019399</v>
      </c>
      <c r="P134" s="31">
        <v>2391.9120957014184</v>
      </c>
      <c r="Q134" s="31">
        <v>49.929452208891711</v>
      </c>
      <c r="R134" s="32">
        <v>35893.375365314372</v>
      </c>
      <c r="S134" s="33">
        <f t="shared" si="28"/>
        <v>443.12809092980706</v>
      </c>
      <c r="T134" s="34">
        <f t="shared" si="29"/>
        <v>68.455554891601736</v>
      </c>
      <c r="U134" s="32">
        <v>33991</v>
      </c>
      <c r="V134" s="33">
        <f t="shared" si="30"/>
        <v>419.64197530864197</v>
      </c>
      <c r="W134" s="35">
        <f t="shared" si="31"/>
        <v>85.999760469339876</v>
      </c>
      <c r="X134" s="36">
        <v>0</v>
      </c>
      <c r="Y134" s="37">
        <f t="shared" si="32"/>
        <v>0</v>
      </c>
      <c r="Z134" s="38">
        <f t="shared" si="33"/>
        <v>33991</v>
      </c>
      <c r="AA134" s="39">
        <f t="shared" si="34"/>
        <v>419.64197530864197</v>
      </c>
      <c r="AB134" s="40">
        <f t="shared" si="35"/>
        <v>85.999760469339876</v>
      </c>
      <c r="AC134" s="32">
        <f t="shared" si="36"/>
        <v>69884.375365314365</v>
      </c>
      <c r="AD134" s="33">
        <f t="shared" si="37"/>
        <v>862.77006623844909</v>
      </c>
      <c r="AE134" s="35">
        <f t="shared" si="38"/>
        <v>85.999760469339861</v>
      </c>
      <c r="AF134" s="41"/>
      <c r="AG134" s="119">
        <v>0</v>
      </c>
      <c r="AH134" s="41"/>
      <c r="AI134" s="32">
        <v>31964.425899034715</v>
      </c>
      <c r="AJ134" s="33">
        <f t="shared" si="39"/>
        <v>49.929452208891711</v>
      </c>
      <c r="AK134" s="33">
        <v>0</v>
      </c>
      <c r="AL134" s="42">
        <f t="shared" si="40"/>
        <v>0</v>
      </c>
      <c r="AM134" s="43">
        <f t="shared" si="41"/>
        <v>31964.425899034715</v>
      </c>
      <c r="AO134" s="44">
        <v>161.94256253462899</v>
      </c>
      <c r="AQ134" s="44">
        <v>5356.4761904761908</v>
      </c>
      <c r="AS134" s="220"/>
      <c r="AT134" s="86">
        <v>-40122.199999999997</v>
      </c>
      <c r="AU134" s="86">
        <v>-17096.205952019431</v>
      </c>
      <c r="AV134" s="86">
        <v>-155.72957224497279</v>
      </c>
      <c r="AW134" s="86">
        <v>-2860</v>
      </c>
      <c r="AX134" s="129">
        <v>-13592.18014</v>
      </c>
    </row>
    <row r="135" spans="1:50">
      <c r="A135" s="26">
        <v>551</v>
      </c>
      <c r="B135" s="27">
        <v>2221</v>
      </c>
      <c r="C135" s="28">
        <v>351</v>
      </c>
      <c r="D135" s="29" t="s">
        <v>144</v>
      </c>
      <c r="E135" s="7">
        <v>5711.666666666667</v>
      </c>
      <c r="F135" s="7">
        <v>10763451.666666666</v>
      </c>
      <c r="G135" s="2">
        <v>1.45</v>
      </c>
      <c r="H135" s="7">
        <v>7423070.1149425283</v>
      </c>
      <c r="I135" s="7">
        <v>1260723.6666666667</v>
      </c>
      <c r="J135" s="30">
        <v>0</v>
      </c>
      <c r="K135" s="4">
        <v>1.65</v>
      </c>
      <c r="L135" s="7">
        <v>12248065.68965517</v>
      </c>
      <c r="M135" s="7">
        <v>1288406.7249999999</v>
      </c>
      <c r="N135" s="7">
        <v>13536472.414655169</v>
      </c>
      <c r="O135" s="31">
        <v>2369.9689083142985</v>
      </c>
      <c r="P135" s="31">
        <v>2391.9120957014184</v>
      </c>
      <c r="Q135" s="31">
        <v>99.082608954294159</v>
      </c>
      <c r="R135" s="32">
        <v>46372.903624989936</v>
      </c>
      <c r="S135" s="33">
        <f t="shared" si="28"/>
        <v>8.1189793332343037</v>
      </c>
      <c r="T135" s="34">
        <f t="shared" si="29"/>
        <v>99.422043641205235</v>
      </c>
      <c r="U135" s="32">
        <v>0</v>
      </c>
      <c r="V135" s="33">
        <f t="shared" si="30"/>
        <v>0</v>
      </c>
      <c r="W135" s="35">
        <f t="shared" si="31"/>
        <v>99.422043641205235</v>
      </c>
      <c r="X135" s="36">
        <v>0</v>
      </c>
      <c r="Y135" s="37">
        <f t="shared" si="32"/>
        <v>0</v>
      </c>
      <c r="Z135" s="38">
        <f t="shared" si="33"/>
        <v>0</v>
      </c>
      <c r="AA135" s="39">
        <f t="shared" si="34"/>
        <v>0</v>
      </c>
      <c r="AB135" s="40">
        <f t="shared" si="35"/>
        <v>99.422043641205235</v>
      </c>
      <c r="AC135" s="32">
        <f t="shared" si="36"/>
        <v>46372.903624989936</v>
      </c>
      <c r="AD135" s="33">
        <f t="shared" si="37"/>
        <v>8.1189793332343037</v>
      </c>
      <c r="AE135" s="35">
        <f t="shared" si="38"/>
        <v>99.422043641205235</v>
      </c>
      <c r="AF135" s="41"/>
      <c r="AG135" s="119">
        <v>0</v>
      </c>
      <c r="AH135" s="41"/>
      <c r="AI135" s="32">
        <v>0</v>
      </c>
      <c r="AJ135" s="33">
        <f t="shared" si="39"/>
        <v>99.082608954294159</v>
      </c>
      <c r="AK135" s="33">
        <v>0</v>
      </c>
      <c r="AL135" s="42">
        <f t="shared" si="40"/>
        <v>0</v>
      </c>
      <c r="AM135" s="43">
        <f t="shared" si="41"/>
        <v>0</v>
      </c>
      <c r="AO135" s="44">
        <v>80758.647458112115</v>
      </c>
      <c r="AQ135" s="44">
        <v>742307.01149425283</v>
      </c>
      <c r="AS135" s="220"/>
      <c r="AT135" s="86">
        <v>-2997332.6</v>
      </c>
      <c r="AU135" s="86">
        <v>-1277174.2574668876</v>
      </c>
      <c r="AV135" s="86">
        <v>-11633.797659890466</v>
      </c>
      <c r="AW135" s="86">
        <v>-545226</v>
      </c>
      <c r="AX135" s="129">
        <v>-1015405.559942</v>
      </c>
    </row>
    <row r="136" spans="1:50">
      <c r="A136" s="26">
        <v>552</v>
      </c>
      <c r="B136" s="27">
        <v>4226</v>
      </c>
      <c r="C136" s="28"/>
      <c r="D136" s="29" t="s">
        <v>145</v>
      </c>
      <c r="E136" s="7">
        <v>4118.666666666667</v>
      </c>
      <c r="F136" s="7">
        <v>6871215.666666667</v>
      </c>
      <c r="G136" s="2">
        <v>1.5633333333333335</v>
      </c>
      <c r="H136" s="7">
        <v>4396999.484682491</v>
      </c>
      <c r="I136" s="7">
        <v>785029.66666666663</v>
      </c>
      <c r="J136" s="30">
        <v>0</v>
      </c>
      <c r="K136" s="4">
        <v>1.65</v>
      </c>
      <c r="L136" s="7">
        <v>7255049.1497261105</v>
      </c>
      <c r="M136" s="7">
        <v>970687.29166666663</v>
      </c>
      <c r="N136" s="7">
        <v>8225736.4413927775</v>
      </c>
      <c r="O136" s="31">
        <v>1997.1843091759736</v>
      </c>
      <c r="P136" s="31">
        <v>2391.9120957014184</v>
      </c>
      <c r="Q136" s="31">
        <v>83.497395776591333</v>
      </c>
      <c r="R136" s="32">
        <v>601528.30540470255</v>
      </c>
      <c r="S136" s="33">
        <f t="shared" si="28"/>
        <v>146.04928101441465</v>
      </c>
      <c r="T136" s="34">
        <f t="shared" si="29"/>
        <v>89.603359339252492</v>
      </c>
      <c r="U136" s="32">
        <v>0</v>
      </c>
      <c r="V136" s="33">
        <f t="shared" si="30"/>
        <v>0</v>
      </c>
      <c r="W136" s="35">
        <f t="shared" si="31"/>
        <v>89.603359339252492</v>
      </c>
      <c r="X136" s="36">
        <v>0</v>
      </c>
      <c r="Y136" s="37">
        <f t="shared" si="32"/>
        <v>0</v>
      </c>
      <c r="Z136" s="38">
        <f t="shared" si="33"/>
        <v>0</v>
      </c>
      <c r="AA136" s="39">
        <f t="shared" si="34"/>
        <v>0</v>
      </c>
      <c r="AB136" s="40">
        <f t="shared" si="35"/>
        <v>89.603359339252492</v>
      </c>
      <c r="AC136" s="32">
        <f t="shared" si="36"/>
        <v>601528.30540470255</v>
      </c>
      <c r="AD136" s="33">
        <f t="shared" si="37"/>
        <v>146.04928101441465</v>
      </c>
      <c r="AE136" s="35">
        <f t="shared" si="38"/>
        <v>89.603359339252492</v>
      </c>
      <c r="AF136" s="41"/>
      <c r="AG136" s="119">
        <v>0</v>
      </c>
      <c r="AH136" s="41"/>
      <c r="AI136" s="32">
        <v>0</v>
      </c>
      <c r="AJ136" s="33">
        <f t="shared" si="39"/>
        <v>83.497395776591333</v>
      </c>
      <c r="AK136" s="33">
        <v>0</v>
      </c>
      <c r="AL136" s="42">
        <f t="shared" si="40"/>
        <v>0</v>
      </c>
      <c r="AM136" s="43">
        <f t="shared" si="41"/>
        <v>0</v>
      </c>
      <c r="AO136" s="44">
        <v>37866.692956531515</v>
      </c>
      <c r="AQ136" s="44">
        <v>439699.94846824912</v>
      </c>
      <c r="AS136" s="220"/>
      <c r="AT136" s="86">
        <v>-2124932.4</v>
      </c>
      <c r="AU136" s="86">
        <v>-905441.36907425988</v>
      </c>
      <c r="AV136" s="86">
        <v>-8247.6777300510585</v>
      </c>
      <c r="AW136" s="86">
        <v>-211229</v>
      </c>
      <c r="AX136" s="129">
        <v>-719862.77125800005</v>
      </c>
    </row>
    <row r="137" spans="1:50">
      <c r="A137" s="26">
        <v>553</v>
      </c>
      <c r="B137" s="27">
        <v>2223</v>
      </c>
      <c r="C137" s="28"/>
      <c r="D137" s="29" t="s">
        <v>146</v>
      </c>
      <c r="E137" s="7">
        <v>99</v>
      </c>
      <c r="F137" s="7">
        <v>136929</v>
      </c>
      <c r="G137" s="2">
        <v>1.0933333333333333</v>
      </c>
      <c r="H137" s="7">
        <v>124042.14646464646</v>
      </c>
      <c r="I137" s="7">
        <v>13523</v>
      </c>
      <c r="J137" s="30">
        <v>0</v>
      </c>
      <c r="K137" s="4">
        <v>1.65</v>
      </c>
      <c r="L137" s="7">
        <v>204669.54166666666</v>
      </c>
      <c r="M137" s="7">
        <v>16547.458333333332</v>
      </c>
      <c r="N137" s="7">
        <v>221217</v>
      </c>
      <c r="O137" s="31">
        <v>2234.5151515151515</v>
      </c>
      <c r="P137" s="31">
        <v>2391.9120957014184</v>
      </c>
      <c r="Q137" s="31">
        <v>93.419618368537456</v>
      </c>
      <c r="R137" s="32">
        <v>5765.4500655429565</v>
      </c>
      <c r="S137" s="33">
        <f t="shared" si="28"/>
        <v>58.236869348918752</v>
      </c>
      <c r="T137" s="34">
        <f t="shared" si="29"/>
        <v>95.854359572178524</v>
      </c>
      <c r="U137" s="32">
        <v>0</v>
      </c>
      <c r="V137" s="33">
        <f t="shared" si="30"/>
        <v>0</v>
      </c>
      <c r="W137" s="35">
        <f t="shared" si="31"/>
        <v>95.854359572178524</v>
      </c>
      <c r="X137" s="36">
        <v>0</v>
      </c>
      <c r="Y137" s="37">
        <f t="shared" si="32"/>
        <v>0</v>
      </c>
      <c r="Z137" s="38">
        <f t="shared" si="33"/>
        <v>0</v>
      </c>
      <c r="AA137" s="39">
        <f t="shared" si="34"/>
        <v>0</v>
      </c>
      <c r="AB137" s="40">
        <f t="shared" si="35"/>
        <v>95.854359572178524</v>
      </c>
      <c r="AC137" s="32">
        <f t="shared" si="36"/>
        <v>5765.4500655429565</v>
      </c>
      <c r="AD137" s="33">
        <f t="shared" si="37"/>
        <v>58.236869348918752</v>
      </c>
      <c r="AE137" s="35">
        <f t="shared" si="38"/>
        <v>95.854359572178524</v>
      </c>
      <c r="AF137" s="41"/>
      <c r="AG137" s="119">
        <v>0</v>
      </c>
      <c r="AH137" s="41"/>
      <c r="AI137" s="32">
        <v>29012.34653044954</v>
      </c>
      <c r="AJ137" s="33">
        <f t="shared" si="39"/>
        <v>93.419618368537456</v>
      </c>
      <c r="AK137" s="33">
        <v>0</v>
      </c>
      <c r="AL137" s="42">
        <f t="shared" si="40"/>
        <v>0</v>
      </c>
      <c r="AM137" s="43">
        <f t="shared" si="41"/>
        <v>29012.34653044954</v>
      </c>
      <c r="AO137" s="44">
        <v>297.09982075062442</v>
      </c>
      <c r="AQ137" s="44">
        <v>12404.214646464645</v>
      </c>
      <c r="AS137" s="220"/>
      <c r="AT137" s="86">
        <v>-49895.55</v>
      </c>
      <c r="AU137" s="86">
        <v>-21260.666376229292</v>
      </c>
      <c r="AV137" s="86">
        <v>-193.66369881746616</v>
      </c>
      <c r="AW137" s="86">
        <v>-3556</v>
      </c>
      <c r="AX137" s="129">
        <v>-16903.095815000001</v>
      </c>
    </row>
    <row r="138" spans="1:50">
      <c r="A138" s="26">
        <v>554</v>
      </c>
      <c r="B138" s="27">
        <v>4227</v>
      </c>
      <c r="C138" s="28"/>
      <c r="D138" s="29" t="s">
        <v>147</v>
      </c>
      <c r="E138" s="7">
        <v>819.33333333333337</v>
      </c>
      <c r="F138" s="7">
        <v>1518121.6666666667</v>
      </c>
      <c r="G138" s="2">
        <v>1.5166666666666666</v>
      </c>
      <c r="H138" s="7">
        <v>1001880.0215053763</v>
      </c>
      <c r="I138" s="7">
        <v>216171</v>
      </c>
      <c r="J138" s="30">
        <v>0</v>
      </c>
      <c r="K138" s="4">
        <v>1.65</v>
      </c>
      <c r="L138" s="7">
        <v>1653102.0354838707</v>
      </c>
      <c r="M138" s="7">
        <v>225823.52499999999</v>
      </c>
      <c r="N138" s="7">
        <v>1878925.5604838706</v>
      </c>
      <c r="O138" s="31">
        <v>2293.2370551064328</v>
      </c>
      <c r="P138" s="31">
        <v>2391.9120957014184</v>
      </c>
      <c r="Q138" s="31">
        <v>95.874637668653563</v>
      </c>
      <c r="R138" s="32">
        <v>29913.667473171823</v>
      </c>
      <c r="S138" s="33">
        <f t="shared" si="28"/>
        <v>36.509765020144613</v>
      </c>
      <c r="T138" s="34">
        <f t="shared" si="29"/>
        <v>97.401021731251674</v>
      </c>
      <c r="U138" s="32">
        <v>0</v>
      </c>
      <c r="V138" s="33">
        <f t="shared" si="30"/>
        <v>0</v>
      </c>
      <c r="W138" s="35">
        <f t="shared" si="31"/>
        <v>97.401021731251674</v>
      </c>
      <c r="X138" s="36">
        <v>0</v>
      </c>
      <c r="Y138" s="37">
        <f t="shared" si="32"/>
        <v>0</v>
      </c>
      <c r="Z138" s="38">
        <f t="shared" si="33"/>
        <v>0</v>
      </c>
      <c r="AA138" s="39">
        <f t="shared" si="34"/>
        <v>0</v>
      </c>
      <c r="AB138" s="40">
        <f t="shared" si="35"/>
        <v>97.401021731251674</v>
      </c>
      <c r="AC138" s="32">
        <f t="shared" si="36"/>
        <v>29913.667473171823</v>
      </c>
      <c r="AD138" s="33">
        <f t="shared" si="37"/>
        <v>36.509765020144613</v>
      </c>
      <c r="AE138" s="35">
        <f t="shared" si="38"/>
        <v>97.401021731251674</v>
      </c>
      <c r="AF138" s="41"/>
      <c r="AG138" s="119">
        <v>0</v>
      </c>
      <c r="AH138" s="41"/>
      <c r="AI138" s="32">
        <v>13793.957854055718</v>
      </c>
      <c r="AJ138" s="33">
        <f t="shared" si="39"/>
        <v>95.874637668653563</v>
      </c>
      <c r="AK138" s="33">
        <v>0</v>
      </c>
      <c r="AL138" s="42">
        <f t="shared" si="40"/>
        <v>0</v>
      </c>
      <c r="AM138" s="43">
        <f t="shared" si="41"/>
        <v>13793.957854055718</v>
      </c>
      <c r="AO138" s="44">
        <v>7254.0237212756501</v>
      </c>
      <c r="AQ138" s="44">
        <v>100188.00215053764</v>
      </c>
      <c r="AS138" s="220"/>
      <c r="AT138" s="86">
        <v>-425398</v>
      </c>
      <c r="AU138" s="86">
        <v>-181263.61951692397</v>
      </c>
      <c r="AV138" s="86">
        <v>-1651.1327723922113</v>
      </c>
      <c r="AW138" s="86">
        <v>-75623</v>
      </c>
      <c r="AX138" s="129">
        <v>-144111.96122699999</v>
      </c>
    </row>
    <row r="139" spans="1:50" s="48" customFormat="1">
      <c r="A139" s="26">
        <v>555</v>
      </c>
      <c r="B139" s="27">
        <v>2225</v>
      </c>
      <c r="C139" s="28"/>
      <c r="D139" s="29" t="s">
        <v>148</v>
      </c>
      <c r="E139" s="7">
        <v>317.33333333333331</v>
      </c>
      <c r="F139" s="7">
        <v>506405.66666666669</v>
      </c>
      <c r="G139" s="2">
        <v>1.6500000000000001</v>
      </c>
      <c r="H139" s="7">
        <v>306060.77166350413</v>
      </c>
      <c r="I139" s="7">
        <v>51530</v>
      </c>
      <c r="J139" s="30">
        <v>0</v>
      </c>
      <c r="K139" s="4">
        <v>1.65</v>
      </c>
      <c r="L139" s="7">
        <v>505000.27324478171</v>
      </c>
      <c r="M139" s="7">
        <v>52959.474999999999</v>
      </c>
      <c r="N139" s="7">
        <v>557959.74824478175</v>
      </c>
      <c r="O139" s="31">
        <v>1758.2765175780939</v>
      </c>
      <c r="P139" s="31">
        <v>2391.9120957014184</v>
      </c>
      <c r="Q139" s="31">
        <v>73.509244789469847</v>
      </c>
      <c r="R139" s="32">
        <v>74397.26534605326</v>
      </c>
      <c r="S139" s="33">
        <f t="shared" si="28"/>
        <v>234.44516390563004</v>
      </c>
      <c r="T139" s="34">
        <f t="shared" si="29"/>
        <v>83.310824217365948</v>
      </c>
      <c r="U139" s="32">
        <v>20412</v>
      </c>
      <c r="V139" s="33">
        <f t="shared" si="30"/>
        <v>64.32352941176471</v>
      </c>
      <c r="W139" s="35">
        <f t="shared" si="31"/>
        <v>86.000033805266881</v>
      </c>
      <c r="X139" s="36">
        <v>0</v>
      </c>
      <c r="Y139" s="37">
        <f t="shared" si="32"/>
        <v>0</v>
      </c>
      <c r="Z139" s="38">
        <f t="shared" si="33"/>
        <v>20412</v>
      </c>
      <c r="AA139" s="39">
        <f t="shared" si="34"/>
        <v>64.32352941176471</v>
      </c>
      <c r="AB139" s="40">
        <f t="shared" si="35"/>
        <v>86.000033805266881</v>
      </c>
      <c r="AC139" s="32">
        <f t="shared" si="36"/>
        <v>94809.26534605326</v>
      </c>
      <c r="AD139" s="33">
        <f t="shared" si="37"/>
        <v>298.76869331739476</v>
      </c>
      <c r="AE139" s="35">
        <f t="shared" si="38"/>
        <v>86.000033805266881</v>
      </c>
      <c r="AF139" s="41"/>
      <c r="AG139" s="119">
        <v>0</v>
      </c>
      <c r="AH139" s="41"/>
      <c r="AI139" s="32">
        <v>39497.001698875014</v>
      </c>
      <c r="AJ139" s="33">
        <f t="shared" si="39"/>
        <v>73.509244789469847</v>
      </c>
      <c r="AK139" s="33">
        <v>0</v>
      </c>
      <c r="AL139" s="42">
        <f t="shared" si="40"/>
        <v>0</v>
      </c>
      <c r="AM139" s="43">
        <f t="shared" si="41"/>
        <v>39497.001698875014</v>
      </c>
      <c r="AN139" s="1"/>
      <c r="AO139" s="44">
        <v>1807.5055712958324</v>
      </c>
      <c r="AP139" s="1"/>
      <c r="AQ139" s="44">
        <v>30606.077166350413</v>
      </c>
      <c r="AR139" s="7"/>
      <c r="AS139" s="220"/>
      <c r="AT139" s="86">
        <v>-161003.1</v>
      </c>
      <c r="AU139" s="86">
        <v>-68604.005935667723</v>
      </c>
      <c r="AV139" s="86">
        <v>-624.9148219573907</v>
      </c>
      <c r="AW139" s="86">
        <v>-17768</v>
      </c>
      <c r="AX139" s="129">
        <v>-54542.97928</v>
      </c>
    </row>
    <row r="140" spans="1:50">
      <c r="A140" s="26">
        <v>556</v>
      </c>
      <c r="B140" s="27">
        <v>4228</v>
      </c>
      <c r="C140" s="28"/>
      <c r="D140" s="29" t="s">
        <v>149</v>
      </c>
      <c r="E140" s="7">
        <v>329</v>
      </c>
      <c r="F140" s="7">
        <v>537973</v>
      </c>
      <c r="G140" s="2">
        <v>1.6000000000000003</v>
      </c>
      <c r="H140" s="7">
        <v>336233.125</v>
      </c>
      <c r="I140" s="7">
        <v>71362.333333333328</v>
      </c>
      <c r="J140" s="30">
        <v>0</v>
      </c>
      <c r="K140" s="4">
        <v>1.65</v>
      </c>
      <c r="L140" s="7">
        <v>554784.65625</v>
      </c>
      <c r="M140" s="7">
        <v>58839.645833333336</v>
      </c>
      <c r="N140" s="7">
        <v>613624.30208333337</v>
      </c>
      <c r="O140" s="31">
        <v>1865.1194592198583</v>
      </c>
      <c r="P140" s="31">
        <v>2391.9120957014184</v>
      </c>
      <c r="Q140" s="31">
        <v>77.976087105028824</v>
      </c>
      <c r="R140" s="32">
        <v>64126.4676389003</v>
      </c>
      <c r="S140" s="33">
        <f t="shared" si="28"/>
        <v>194.9132754981772</v>
      </c>
      <c r="T140" s="34">
        <f t="shared" si="29"/>
        <v>86.124934876168084</v>
      </c>
      <c r="U140" s="32">
        <v>0</v>
      </c>
      <c r="V140" s="33">
        <f t="shared" si="30"/>
        <v>0</v>
      </c>
      <c r="W140" s="35">
        <f t="shared" si="31"/>
        <v>86.124934876168084</v>
      </c>
      <c r="X140" s="36">
        <v>0</v>
      </c>
      <c r="Y140" s="37">
        <f t="shared" si="32"/>
        <v>0</v>
      </c>
      <c r="Z140" s="38">
        <f t="shared" si="33"/>
        <v>0</v>
      </c>
      <c r="AA140" s="39">
        <f t="shared" si="34"/>
        <v>0</v>
      </c>
      <c r="AB140" s="40">
        <f t="shared" si="35"/>
        <v>86.124934876168084</v>
      </c>
      <c r="AC140" s="32">
        <f t="shared" si="36"/>
        <v>64126.4676389003</v>
      </c>
      <c r="AD140" s="33">
        <f t="shared" si="37"/>
        <v>194.9132754981772</v>
      </c>
      <c r="AE140" s="35">
        <f t="shared" si="38"/>
        <v>86.124934876168084</v>
      </c>
      <c r="AF140" s="41"/>
      <c r="AG140" s="119">
        <v>0</v>
      </c>
      <c r="AH140" s="41"/>
      <c r="AI140" s="32">
        <v>14460.513339416801</v>
      </c>
      <c r="AJ140" s="33">
        <f t="shared" si="39"/>
        <v>77.976087105028824</v>
      </c>
      <c r="AK140" s="33">
        <v>0</v>
      </c>
      <c r="AL140" s="42">
        <f t="shared" si="40"/>
        <v>0</v>
      </c>
      <c r="AM140" s="43">
        <f t="shared" si="41"/>
        <v>14460.513339416801</v>
      </c>
      <c r="AO140" s="44">
        <v>2802.6660361389813</v>
      </c>
      <c r="AQ140" s="44">
        <v>33623.3125</v>
      </c>
      <c r="AS140" s="220"/>
      <c r="AT140" s="86">
        <v>-170262.05</v>
      </c>
      <c r="AU140" s="86">
        <v>-72549.284232287595</v>
      </c>
      <c r="AV140" s="86">
        <v>-660.85241555238451</v>
      </c>
      <c r="AW140" s="86">
        <v>-12135</v>
      </c>
      <c r="AX140" s="129">
        <v>-57679.636234999998</v>
      </c>
    </row>
    <row r="141" spans="1:50">
      <c r="A141" s="26">
        <v>557</v>
      </c>
      <c r="B141" s="27">
        <v>2227</v>
      </c>
      <c r="C141" s="28"/>
      <c r="D141" s="29" t="s">
        <v>150</v>
      </c>
      <c r="E141" s="7">
        <v>574.66666666666663</v>
      </c>
      <c r="F141" s="7">
        <v>1027716.6666666666</v>
      </c>
      <c r="G141" s="2">
        <v>1.4733333333333334</v>
      </c>
      <c r="H141" s="7">
        <v>698039.60738335748</v>
      </c>
      <c r="I141" s="7">
        <v>90127.666666666672</v>
      </c>
      <c r="J141" s="30">
        <v>0</v>
      </c>
      <c r="K141" s="4">
        <v>1.65</v>
      </c>
      <c r="L141" s="7">
        <v>1151765.3521825399</v>
      </c>
      <c r="M141" s="7">
        <v>110518.925</v>
      </c>
      <c r="N141" s="7">
        <v>1262284.2771825399</v>
      </c>
      <c r="O141" s="31">
        <v>2196.5503663269255</v>
      </c>
      <c r="P141" s="31">
        <v>2391.9120957014184</v>
      </c>
      <c r="Q141" s="31">
        <v>91.832403468104715</v>
      </c>
      <c r="R141" s="32">
        <v>41539.113311133835</v>
      </c>
      <c r="S141" s="33">
        <f t="shared" si="28"/>
        <v>72.283839868562367</v>
      </c>
      <c r="T141" s="34">
        <f t="shared" si="29"/>
        <v>94.85441418490592</v>
      </c>
      <c r="U141" s="32">
        <v>0</v>
      </c>
      <c r="V141" s="33">
        <f t="shared" si="30"/>
        <v>0</v>
      </c>
      <c r="W141" s="35">
        <f t="shared" si="31"/>
        <v>94.85441418490592</v>
      </c>
      <c r="X141" s="36">
        <v>0</v>
      </c>
      <c r="Y141" s="37">
        <f t="shared" si="32"/>
        <v>0</v>
      </c>
      <c r="Z141" s="38">
        <f t="shared" si="33"/>
        <v>0</v>
      </c>
      <c r="AA141" s="39">
        <f t="shared" si="34"/>
        <v>0</v>
      </c>
      <c r="AB141" s="40">
        <f t="shared" si="35"/>
        <v>94.85441418490592</v>
      </c>
      <c r="AC141" s="32">
        <f t="shared" si="36"/>
        <v>41539.113311133835</v>
      </c>
      <c r="AD141" s="33">
        <f t="shared" si="37"/>
        <v>72.283839868562367</v>
      </c>
      <c r="AE141" s="35">
        <f t="shared" si="38"/>
        <v>94.85441418490592</v>
      </c>
      <c r="AF141" s="41"/>
      <c r="AG141" s="119">
        <v>0</v>
      </c>
      <c r="AH141" s="41"/>
      <c r="AI141" s="32">
        <v>5524.8014670002385</v>
      </c>
      <c r="AJ141" s="33">
        <f t="shared" si="39"/>
        <v>91.832403468104715</v>
      </c>
      <c r="AK141" s="33">
        <v>0</v>
      </c>
      <c r="AL141" s="42">
        <f t="shared" si="40"/>
        <v>0</v>
      </c>
      <c r="AM141" s="43">
        <f t="shared" si="41"/>
        <v>5524.8014670002385</v>
      </c>
      <c r="AO141" s="44">
        <v>2034.4734794112501</v>
      </c>
      <c r="AQ141" s="44">
        <v>69803.960738335751</v>
      </c>
      <c r="AS141" s="220"/>
      <c r="AT141" s="86">
        <v>-297315.65000000002</v>
      </c>
      <c r="AU141" s="86">
        <v>-126687.26974701579</v>
      </c>
      <c r="AV141" s="86">
        <v>-1153.9960609947982</v>
      </c>
      <c r="AW141" s="86">
        <v>-28112</v>
      </c>
      <c r="AX141" s="129">
        <v>-100721.540011</v>
      </c>
    </row>
    <row r="142" spans="1:50">
      <c r="A142" s="26">
        <v>561</v>
      </c>
      <c r="B142" s="27">
        <v>1101</v>
      </c>
      <c r="C142" s="28"/>
      <c r="D142" s="29" t="s">
        <v>35</v>
      </c>
      <c r="E142" s="7">
        <v>3589.3333333333335</v>
      </c>
      <c r="F142" s="7">
        <v>6303928</v>
      </c>
      <c r="G142" s="2">
        <v>1.99</v>
      </c>
      <c r="H142" s="7">
        <v>3167803.0150753767</v>
      </c>
      <c r="I142" s="7">
        <v>1374511.3333333333</v>
      </c>
      <c r="J142" s="30">
        <v>0</v>
      </c>
      <c r="K142" s="4">
        <v>1.65</v>
      </c>
      <c r="L142" s="7">
        <v>5226874.9748743707</v>
      </c>
      <c r="M142" s="7">
        <v>1126635.9712499999</v>
      </c>
      <c r="N142" s="7">
        <v>6353510.9461243711</v>
      </c>
      <c r="O142" s="31">
        <v>1770.1089188682311</v>
      </c>
      <c r="P142" s="31">
        <v>2391.9120957014184</v>
      </c>
      <c r="Q142" s="31">
        <v>74.00392857452205</v>
      </c>
      <c r="R142" s="32">
        <v>825787.78167057037</v>
      </c>
      <c r="S142" s="33">
        <f t="shared" si="28"/>
        <v>230.06717542827926</v>
      </c>
      <c r="T142" s="34">
        <f t="shared" si="29"/>
        <v>83.622475001948828</v>
      </c>
      <c r="U142" s="32">
        <v>204119</v>
      </c>
      <c r="V142" s="33">
        <f t="shared" si="30"/>
        <v>56.868220653789002</v>
      </c>
      <c r="W142" s="35">
        <f t="shared" si="31"/>
        <v>85.999996347987789</v>
      </c>
      <c r="X142" s="36">
        <v>0</v>
      </c>
      <c r="Y142" s="37">
        <f t="shared" si="32"/>
        <v>0</v>
      </c>
      <c r="Z142" s="38">
        <f t="shared" si="33"/>
        <v>204119</v>
      </c>
      <c r="AA142" s="39">
        <f t="shared" si="34"/>
        <v>56.868220653789002</v>
      </c>
      <c r="AB142" s="40">
        <f t="shared" si="35"/>
        <v>85.999996347987789</v>
      </c>
      <c r="AC142" s="32">
        <f t="shared" si="36"/>
        <v>1029906.7816705704</v>
      </c>
      <c r="AD142" s="33">
        <f t="shared" si="37"/>
        <v>286.93539608206828</v>
      </c>
      <c r="AE142" s="35">
        <f t="shared" si="38"/>
        <v>85.999996347987789</v>
      </c>
      <c r="AF142" s="41"/>
      <c r="AG142" s="119">
        <v>0</v>
      </c>
      <c r="AH142" s="41"/>
      <c r="AI142" s="32">
        <v>704350.33963474981</v>
      </c>
      <c r="AJ142" s="33">
        <f t="shared" si="39"/>
        <v>74.00392857452205</v>
      </c>
      <c r="AK142" s="33">
        <v>0</v>
      </c>
      <c r="AL142" s="42">
        <f t="shared" si="40"/>
        <v>0</v>
      </c>
      <c r="AM142" s="43">
        <f t="shared" si="41"/>
        <v>704350.33963474981</v>
      </c>
      <c r="AO142" s="44">
        <v>25345.977682886081</v>
      </c>
      <c r="AQ142" s="44">
        <v>316780.30150753766</v>
      </c>
      <c r="AS142" s="220"/>
      <c r="AT142" s="86">
        <v>-1826073.6000000001</v>
      </c>
      <c r="AU142" s="86">
        <v>-778096.55294447416</v>
      </c>
      <c r="AV142" s="86">
        <v>-7087.6920701237614</v>
      </c>
      <c r="AW142" s="86">
        <v>-262286</v>
      </c>
      <c r="AX142" s="129">
        <v>-618618.45508700004</v>
      </c>
    </row>
    <row r="143" spans="1:50">
      <c r="A143" s="26">
        <v>562</v>
      </c>
      <c r="B143" s="27">
        <v>1102</v>
      </c>
      <c r="C143" s="28"/>
      <c r="D143" s="29" t="s">
        <v>36</v>
      </c>
      <c r="E143" s="7">
        <v>2073.6666666666665</v>
      </c>
      <c r="F143" s="7">
        <v>3442696.3333333335</v>
      </c>
      <c r="G143" s="2">
        <v>1.7433333333333334</v>
      </c>
      <c r="H143" s="7">
        <v>1977532.9622572127</v>
      </c>
      <c r="I143" s="7">
        <v>465214.33333333331</v>
      </c>
      <c r="J143" s="30">
        <v>0</v>
      </c>
      <c r="K143" s="4">
        <v>1.65</v>
      </c>
      <c r="L143" s="7">
        <v>3262929.387724401</v>
      </c>
      <c r="M143" s="7">
        <v>431718.83875000005</v>
      </c>
      <c r="N143" s="7">
        <v>3694648.2264744011</v>
      </c>
      <c r="O143" s="31">
        <v>1781.6982284878966</v>
      </c>
      <c r="P143" s="31">
        <v>2391.9120957014184</v>
      </c>
      <c r="Q143" s="31">
        <v>74.488449290834865</v>
      </c>
      <c r="R143" s="32">
        <v>468190.65771202266</v>
      </c>
      <c r="S143" s="33">
        <f t="shared" si="28"/>
        <v>225.77913086900307</v>
      </c>
      <c r="T143" s="34">
        <f t="shared" si="29"/>
        <v>83.927723053225904</v>
      </c>
      <c r="U143" s="32">
        <v>102786</v>
      </c>
      <c r="V143" s="33">
        <f t="shared" si="30"/>
        <v>49.567272142742326</v>
      </c>
      <c r="W143" s="35">
        <f t="shared" si="31"/>
        <v>86.000009582142297</v>
      </c>
      <c r="X143" s="36">
        <v>0</v>
      </c>
      <c r="Y143" s="37">
        <f t="shared" si="32"/>
        <v>0</v>
      </c>
      <c r="Z143" s="38">
        <f t="shared" si="33"/>
        <v>102786</v>
      </c>
      <c r="AA143" s="39">
        <f t="shared" si="34"/>
        <v>49.567272142742326</v>
      </c>
      <c r="AB143" s="40">
        <f t="shared" si="35"/>
        <v>86.000009582142297</v>
      </c>
      <c r="AC143" s="32">
        <f t="shared" si="36"/>
        <v>570976.65771202266</v>
      </c>
      <c r="AD143" s="33">
        <f t="shared" si="37"/>
        <v>275.34640301174539</v>
      </c>
      <c r="AE143" s="35">
        <f t="shared" si="38"/>
        <v>86.000009582142283</v>
      </c>
      <c r="AF143" s="41"/>
      <c r="AG143" s="119">
        <v>0</v>
      </c>
      <c r="AH143" s="41"/>
      <c r="AI143" s="32">
        <v>169290.93942567625</v>
      </c>
      <c r="AJ143" s="33">
        <f t="shared" si="39"/>
        <v>74.488449290834865</v>
      </c>
      <c r="AK143" s="33">
        <v>0</v>
      </c>
      <c r="AL143" s="42">
        <f t="shared" si="40"/>
        <v>0</v>
      </c>
      <c r="AM143" s="43">
        <f t="shared" si="41"/>
        <v>169290.93942567625</v>
      </c>
      <c r="AO143" s="44">
        <v>14073.706445157844</v>
      </c>
      <c r="AQ143" s="44">
        <v>197753.29622572125</v>
      </c>
      <c r="AS143" s="220"/>
      <c r="AT143" s="86">
        <v>-1082270.1000000001</v>
      </c>
      <c r="AU143" s="86">
        <v>-461159.19644934469</v>
      </c>
      <c r="AV143" s="86">
        <v>-4200.7053846592653</v>
      </c>
      <c r="AW143" s="86">
        <v>-145565</v>
      </c>
      <c r="AX143" s="129">
        <v>-366640.34633899998</v>
      </c>
    </row>
    <row r="144" spans="1:50">
      <c r="A144" s="26">
        <v>563</v>
      </c>
      <c r="B144" s="27">
        <v>1103</v>
      </c>
      <c r="C144" s="28"/>
      <c r="D144" s="29" t="s">
        <v>37</v>
      </c>
      <c r="E144" s="7">
        <v>6689</v>
      </c>
      <c r="F144" s="7">
        <v>11155464.333333334</v>
      </c>
      <c r="G144" s="2">
        <v>1.8500000000000003</v>
      </c>
      <c r="H144" s="7">
        <v>6029980.7207207205</v>
      </c>
      <c r="I144" s="7">
        <v>1185890</v>
      </c>
      <c r="J144" s="30">
        <v>0</v>
      </c>
      <c r="K144" s="4">
        <v>1.65</v>
      </c>
      <c r="L144" s="7">
        <v>9949468.18918919</v>
      </c>
      <c r="M144" s="7">
        <v>1120736.8541666667</v>
      </c>
      <c r="N144" s="7">
        <v>11070205.043355856</v>
      </c>
      <c r="O144" s="31">
        <v>1654.9865515556669</v>
      </c>
      <c r="P144" s="31">
        <v>2391.9120957014184</v>
      </c>
      <c r="Q144" s="31">
        <v>69.190943702734572</v>
      </c>
      <c r="R144" s="32">
        <v>1823839.1369726441</v>
      </c>
      <c r="S144" s="33">
        <f t="shared" si="28"/>
        <v>272.66245133392795</v>
      </c>
      <c r="T144" s="34">
        <f t="shared" si="29"/>
        <v>80.590294532722709</v>
      </c>
      <c r="U144" s="32">
        <v>865526</v>
      </c>
      <c r="V144" s="33">
        <f t="shared" si="30"/>
        <v>129.39542532516072</v>
      </c>
      <c r="W144" s="35">
        <f t="shared" si="31"/>
        <v>86.000001083297931</v>
      </c>
      <c r="X144" s="36">
        <v>0</v>
      </c>
      <c r="Y144" s="37">
        <f t="shared" si="32"/>
        <v>0</v>
      </c>
      <c r="Z144" s="38">
        <f t="shared" si="33"/>
        <v>865526</v>
      </c>
      <c r="AA144" s="39">
        <f t="shared" si="34"/>
        <v>129.39542532516072</v>
      </c>
      <c r="AB144" s="40">
        <f t="shared" si="35"/>
        <v>86.000001083297931</v>
      </c>
      <c r="AC144" s="32">
        <f t="shared" si="36"/>
        <v>2689365.1369726444</v>
      </c>
      <c r="AD144" s="33">
        <f t="shared" si="37"/>
        <v>402.05787665908866</v>
      </c>
      <c r="AE144" s="35">
        <f t="shared" si="38"/>
        <v>86.000001083297931</v>
      </c>
      <c r="AF144" s="41"/>
      <c r="AG144" s="119">
        <v>0</v>
      </c>
      <c r="AH144" s="41"/>
      <c r="AI144" s="32">
        <v>408911.83659673104</v>
      </c>
      <c r="AJ144" s="33">
        <f t="shared" si="39"/>
        <v>69.190943702734572</v>
      </c>
      <c r="AK144" s="33">
        <v>0</v>
      </c>
      <c r="AL144" s="42">
        <f t="shared" si="40"/>
        <v>0</v>
      </c>
      <c r="AM144" s="43">
        <f t="shared" si="41"/>
        <v>408911.83659673104</v>
      </c>
      <c r="AO144" s="44">
        <v>51454.792813870823</v>
      </c>
      <c r="AQ144" s="44">
        <v>602998.07207207207</v>
      </c>
      <c r="AS144" s="220"/>
      <c r="AT144" s="86">
        <v>-3433532.7</v>
      </c>
      <c r="AU144" s="86">
        <v>-1463040.7016632014</v>
      </c>
      <c r="AV144" s="86">
        <v>-13326.857624810171</v>
      </c>
      <c r="AW144" s="86">
        <v>-421217</v>
      </c>
      <c r="AX144" s="129">
        <v>-1163176.954284</v>
      </c>
    </row>
    <row r="145" spans="1:50">
      <c r="A145" s="26">
        <v>564</v>
      </c>
      <c r="B145" s="27">
        <v>1104</v>
      </c>
      <c r="C145" s="28"/>
      <c r="D145" s="29" t="s">
        <v>38</v>
      </c>
      <c r="E145" s="7">
        <v>808</v>
      </c>
      <c r="F145" s="7">
        <v>1097359.6666666667</v>
      </c>
      <c r="G145" s="2">
        <v>1.7</v>
      </c>
      <c r="H145" s="7">
        <v>645505.68627450988</v>
      </c>
      <c r="I145" s="7">
        <v>163375.66666666666</v>
      </c>
      <c r="J145" s="30">
        <v>0</v>
      </c>
      <c r="K145" s="4">
        <v>1.65</v>
      </c>
      <c r="L145" s="7">
        <v>1065084.382352941</v>
      </c>
      <c r="M145" s="7">
        <v>135254.81083333332</v>
      </c>
      <c r="N145" s="7">
        <v>1200339.1931862743</v>
      </c>
      <c r="O145" s="31">
        <v>1485.5683083988542</v>
      </c>
      <c r="P145" s="31">
        <v>2391.9120957014184</v>
      </c>
      <c r="Q145" s="31">
        <v>62.107980935780063</v>
      </c>
      <c r="R145" s="32">
        <v>270960.53865197458</v>
      </c>
      <c r="S145" s="33">
        <f t="shared" si="28"/>
        <v>335.34720130194876</v>
      </c>
      <c r="T145" s="34">
        <f t="shared" si="29"/>
        <v>76.12802798954138</v>
      </c>
      <c r="U145" s="32">
        <v>190792</v>
      </c>
      <c r="V145" s="33">
        <f t="shared" si="30"/>
        <v>236.12871287128712</v>
      </c>
      <c r="W145" s="35">
        <f t="shared" si="31"/>
        <v>85.999992485880583</v>
      </c>
      <c r="X145" s="36">
        <v>0</v>
      </c>
      <c r="Y145" s="37">
        <f t="shared" si="32"/>
        <v>0</v>
      </c>
      <c r="Z145" s="38">
        <f t="shared" si="33"/>
        <v>190792</v>
      </c>
      <c r="AA145" s="39">
        <f t="shared" si="34"/>
        <v>236.12871287128712</v>
      </c>
      <c r="AB145" s="40">
        <f t="shared" si="35"/>
        <v>85.999992485880583</v>
      </c>
      <c r="AC145" s="32">
        <f t="shared" si="36"/>
        <v>461752.53865197458</v>
      </c>
      <c r="AD145" s="33">
        <f t="shared" si="37"/>
        <v>571.47591417323588</v>
      </c>
      <c r="AE145" s="35">
        <f t="shared" si="38"/>
        <v>85.999992485880583</v>
      </c>
      <c r="AF145" s="41"/>
      <c r="AG145" s="119">
        <v>0</v>
      </c>
      <c r="AH145" s="41"/>
      <c r="AI145" s="32">
        <v>331836.93262137589</v>
      </c>
      <c r="AJ145" s="33">
        <f t="shared" si="39"/>
        <v>62.107980935780063</v>
      </c>
      <c r="AK145" s="33">
        <v>0</v>
      </c>
      <c r="AL145" s="42">
        <f t="shared" si="40"/>
        <v>0</v>
      </c>
      <c r="AM145" s="43">
        <f t="shared" si="41"/>
        <v>331836.93262137589</v>
      </c>
      <c r="AO145" s="44">
        <v>6839.6158686718672</v>
      </c>
      <c r="AQ145" s="44">
        <v>64550.568627450986</v>
      </c>
      <c r="AS145" s="220"/>
      <c r="AT145" s="86">
        <v>-411509.55</v>
      </c>
      <c r="AU145" s="86">
        <v>-175345.70207199416</v>
      </c>
      <c r="AV145" s="86">
        <v>-1597.2263819997208</v>
      </c>
      <c r="AW145" s="86">
        <v>-66453</v>
      </c>
      <c r="AX145" s="129">
        <v>-139406.975794</v>
      </c>
    </row>
    <row r="146" spans="1:50">
      <c r="A146" s="26">
        <v>565</v>
      </c>
      <c r="B146" s="27">
        <v>1105</v>
      </c>
      <c r="C146" s="28"/>
      <c r="D146" s="29" t="s">
        <v>39</v>
      </c>
      <c r="E146" s="7">
        <v>1268</v>
      </c>
      <c r="F146" s="7">
        <v>2295839.6666666665</v>
      </c>
      <c r="G146" s="2">
        <v>1.8</v>
      </c>
      <c r="H146" s="7">
        <v>1275466.4814814813</v>
      </c>
      <c r="I146" s="7">
        <v>488376.66666666669</v>
      </c>
      <c r="J146" s="30">
        <v>0</v>
      </c>
      <c r="K146" s="4">
        <v>1.65</v>
      </c>
      <c r="L146" s="7">
        <v>2104519.694444444</v>
      </c>
      <c r="M146" s="7">
        <v>389942.59916666668</v>
      </c>
      <c r="N146" s="7">
        <v>2494462.2936111107</v>
      </c>
      <c r="O146" s="31">
        <v>1967.2415564756393</v>
      </c>
      <c r="P146" s="31">
        <v>2391.9120957014184</v>
      </c>
      <c r="Q146" s="31">
        <v>82.24556245235901</v>
      </c>
      <c r="R146" s="32">
        <v>199238.43018316652</v>
      </c>
      <c r="S146" s="33">
        <f t="shared" si="28"/>
        <v>157.12809951353827</v>
      </c>
      <c r="T146" s="34">
        <f t="shared" si="29"/>
        <v>88.814704344986112</v>
      </c>
      <c r="U146" s="32">
        <v>0</v>
      </c>
      <c r="V146" s="33">
        <f t="shared" si="30"/>
        <v>0</v>
      </c>
      <c r="W146" s="35">
        <f t="shared" si="31"/>
        <v>88.814704344986112</v>
      </c>
      <c r="X146" s="36">
        <v>0</v>
      </c>
      <c r="Y146" s="37">
        <f t="shared" si="32"/>
        <v>0</v>
      </c>
      <c r="Z146" s="38">
        <f t="shared" si="33"/>
        <v>0</v>
      </c>
      <c r="AA146" s="39">
        <f t="shared" si="34"/>
        <v>0</v>
      </c>
      <c r="AB146" s="40">
        <f t="shared" si="35"/>
        <v>88.814704344986112</v>
      </c>
      <c r="AC146" s="32">
        <f t="shared" si="36"/>
        <v>199238.43018316652</v>
      </c>
      <c r="AD146" s="33">
        <f t="shared" si="37"/>
        <v>157.12809951353827</v>
      </c>
      <c r="AE146" s="35">
        <f t="shared" si="38"/>
        <v>88.814704344986112</v>
      </c>
      <c r="AF146" s="41"/>
      <c r="AG146" s="119">
        <v>0</v>
      </c>
      <c r="AH146" s="41"/>
      <c r="AI146" s="32">
        <v>992140.87680848921</v>
      </c>
      <c r="AJ146" s="33">
        <f t="shared" si="39"/>
        <v>82.24556245235901</v>
      </c>
      <c r="AK146" s="33">
        <v>0</v>
      </c>
      <c r="AL146" s="42">
        <f t="shared" si="40"/>
        <v>0</v>
      </c>
      <c r="AM146" s="43">
        <f t="shared" si="41"/>
        <v>992140.87680848921</v>
      </c>
      <c r="AO146" s="44">
        <v>16910.94775447977</v>
      </c>
      <c r="AQ146" s="44">
        <v>127546.64814814815</v>
      </c>
      <c r="AS146" s="220"/>
      <c r="AT146" s="86">
        <v>-655328.94999999995</v>
      </c>
      <c r="AU146" s="86">
        <v>-279238.03054965072</v>
      </c>
      <c r="AV146" s="86">
        <v>-2543.5830133345553</v>
      </c>
      <c r="AW146" s="86">
        <v>-124415</v>
      </c>
      <c r="AX146" s="129">
        <v>-222005.60895200001</v>
      </c>
    </row>
    <row r="147" spans="1:50">
      <c r="A147" s="26">
        <v>566</v>
      </c>
      <c r="B147" s="27">
        <v>1106</v>
      </c>
      <c r="C147" s="28"/>
      <c r="D147" s="29" t="s">
        <v>40</v>
      </c>
      <c r="E147" s="7">
        <v>993.66666666666663</v>
      </c>
      <c r="F147" s="7">
        <v>1818174.3333333333</v>
      </c>
      <c r="G147" s="2">
        <v>1.7233333333333334</v>
      </c>
      <c r="H147" s="7">
        <v>1056325.7379921323</v>
      </c>
      <c r="I147" s="7">
        <v>236816</v>
      </c>
      <c r="J147" s="30">
        <v>0</v>
      </c>
      <c r="K147" s="4">
        <v>1.65</v>
      </c>
      <c r="L147" s="7">
        <v>1742937.4676870184</v>
      </c>
      <c r="M147" s="7">
        <v>193262.76250000004</v>
      </c>
      <c r="N147" s="7">
        <v>1936200.2301870184</v>
      </c>
      <c r="O147" s="31">
        <v>1948.5409897890156</v>
      </c>
      <c r="P147" s="31">
        <v>2391.9120957014184</v>
      </c>
      <c r="Q147" s="31">
        <v>81.463737454683269</v>
      </c>
      <c r="R147" s="32">
        <v>163008.34289606751</v>
      </c>
      <c r="S147" s="33">
        <f t="shared" si="28"/>
        <v>164.04730918758892</v>
      </c>
      <c r="T147" s="34">
        <f t="shared" si="29"/>
        <v>88.322154596450389</v>
      </c>
      <c r="U147" s="32">
        <v>0</v>
      </c>
      <c r="V147" s="33">
        <f t="shared" si="30"/>
        <v>0</v>
      </c>
      <c r="W147" s="35">
        <f t="shared" si="31"/>
        <v>88.322154596450389</v>
      </c>
      <c r="X147" s="36">
        <v>0</v>
      </c>
      <c r="Y147" s="37">
        <f t="shared" si="32"/>
        <v>0</v>
      </c>
      <c r="Z147" s="38">
        <f t="shared" si="33"/>
        <v>0</v>
      </c>
      <c r="AA147" s="39">
        <f t="shared" si="34"/>
        <v>0</v>
      </c>
      <c r="AB147" s="40">
        <f t="shared" si="35"/>
        <v>88.322154596450389</v>
      </c>
      <c r="AC147" s="32">
        <f t="shared" si="36"/>
        <v>163008.34289606751</v>
      </c>
      <c r="AD147" s="33">
        <f t="shared" si="37"/>
        <v>164.04730918758892</v>
      </c>
      <c r="AE147" s="35">
        <f t="shared" si="38"/>
        <v>88.322154596450389</v>
      </c>
      <c r="AF147" s="41"/>
      <c r="AG147" s="119">
        <v>0</v>
      </c>
      <c r="AH147" s="41"/>
      <c r="AI147" s="32">
        <v>0</v>
      </c>
      <c r="AJ147" s="33">
        <f t="shared" si="39"/>
        <v>81.463737454683269</v>
      </c>
      <c r="AK147" s="33">
        <v>0</v>
      </c>
      <c r="AL147" s="42">
        <f t="shared" si="40"/>
        <v>0</v>
      </c>
      <c r="AM147" s="43">
        <f t="shared" si="41"/>
        <v>0</v>
      </c>
      <c r="AO147" s="44">
        <v>9462.6334946579918</v>
      </c>
      <c r="AQ147" s="44">
        <v>105632.57379921323</v>
      </c>
      <c r="AS147" s="220"/>
      <c r="AT147" s="86">
        <v>-526217.80000000005</v>
      </c>
      <c r="AU147" s="86">
        <v>-224223.31652456254</v>
      </c>
      <c r="AV147" s="86">
        <v>-2042.453235982143</v>
      </c>
      <c r="AW147" s="86">
        <v>-50719</v>
      </c>
      <c r="AX147" s="129">
        <v>-178266.670297</v>
      </c>
    </row>
    <row r="148" spans="1:50">
      <c r="A148" s="26">
        <v>567</v>
      </c>
      <c r="B148" s="27">
        <v>1107</v>
      </c>
      <c r="C148" s="28"/>
      <c r="D148" s="29" t="s">
        <v>41</v>
      </c>
      <c r="E148" s="7">
        <v>3457.6666666666665</v>
      </c>
      <c r="F148" s="7">
        <v>5067420.333333333</v>
      </c>
      <c r="G148" s="2">
        <v>1.71</v>
      </c>
      <c r="H148" s="7">
        <v>2962095.3364946409</v>
      </c>
      <c r="I148" s="7">
        <v>609432</v>
      </c>
      <c r="J148" s="30">
        <v>0</v>
      </c>
      <c r="K148" s="4">
        <v>1.65</v>
      </c>
      <c r="L148" s="7">
        <v>4887457.3052161569</v>
      </c>
      <c r="M148" s="7">
        <v>617620.66</v>
      </c>
      <c r="N148" s="7">
        <v>5505077.965216157</v>
      </c>
      <c r="O148" s="31">
        <v>1592.136690990887</v>
      </c>
      <c r="P148" s="31">
        <v>2391.9120957014184</v>
      </c>
      <c r="Q148" s="31">
        <v>66.563344608364446</v>
      </c>
      <c r="R148" s="32">
        <v>1023182.0003443552</v>
      </c>
      <c r="S148" s="33">
        <f t="shared" si="28"/>
        <v>295.91689974289653</v>
      </c>
      <c r="T148" s="34">
        <f t="shared" si="29"/>
        <v>78.934907103269552</v>
      </c>
      <c r="U148" s="32">
        <v>584314</v>
      </c>
      <c r="V148" s="33">
        <f t="shared" si="30"/>
        <v>168.99084160802084</v>
      </c>
      <c r="W148" s="35">
        <f t="shared" si="31"/>
        <v>86.000001255839763</v>
      </c>
      <c r="X148" s="36">
        <v>0</v>
      </c>
      <c r="Y148" s="37">
        <f t="shared" si="32"/>
        <v>0</v>
      </c>
      <c r="Z148" s="38">
        <f t="shared" si="33"/>
        <v>584314</v>
      </c>
      <c r="AA148" s="39">
        <f t="shared" si="34"/>
        <v>168.99084160802084</v>
      </c>
      <c r="AB148" s="40">
        <f t="shared" si="35"/>
        <v>86.000001255839763</v>
      </c>
      <c r="AC148" s="32">
        <f t="shared" si="36"/>
        <v>1607496.0003443551</v>
      </c>
      <c r="AD148" s="33">
        <f t="shared" si="37"/>
        <v>464.90774135091738</v>
      </c>
      <c r="AE148" s="35">
        <f t="shared" si="38"/>
        <v>86.000001255839763</v>
      </c>
      <c r="AF148" s="41"/>
      <c r="AG148" s="119">
        <v>0</v>
      </c>
      <c r="AH148" s="41"/>
      <c r="AI148" s="32">
        <v>1219366.8686201815</v>
      </c>
      <c r="AJ148" s="33">
        <f t="shared" si="39"/>
        <v>66.563344608364446</v>
      </c>
      <c r="AK148" s="33">
        <v>0</v>
      </c>
      <c r="AL148" s="42">
        <f t="shared" si="40"/>
        <v>0</v>
      </c>
      <c r="AM148" s="43">
        <f t="shared" si="41"/>
        <v>1219366.8686201815</v>
      </c>
      <c r="AO148" s="44">
        <v>25252.984365538323</v>
      </c>
      <c r="AQ148" s="44">
        <v>296209.53364946408</v>
      </c>
      <c r="AS148" s="220"/>
      <c r="AT148" s="86">
        <v>-1791609.65</v>
      </c>
      <c r="AU148" s="86">
        <v>-763411.35039594467</v>
      </c>
      <c r="AV148" s="86">
        <v>-6953.9243606312839</v>
      </c>
      <c r="AW148" s="86">
        <v>-228055</v>
      </c>
      <c r="AX148" s="129">
        <v>-606943.12086499995</v>
      </c>
    </row>
    <row r="149" spans="1:50">
      <c r="A149" s="26">
        <v>571</v>
      </c>
      <c r="B149" s="27">
        <v>1201</v>
      </c>
      <c r="C149" s="28"/>
      <c r="D149" s="29" t="s">
        <v>42</v>
      </c>
      <c r="E149" s="7">
        <v>1132.3333333333333</v>
      </c>
      <c r="F149" s="7">
        <v>2313982.3333333335</v>
      </c>
      <c r="G149" s="2">
        <v>2.1800000000000002</v>
      </c>
      <c r="H149" s="7">
        <v>1061459.7859327216</v>
      </c>
      <c r="I149" s="7">
        <v>466821.33333333331</v>
      </c>
      <c r="J149" s="30">
        <v>0</v>
      </c>
      <c r="K149" s="4">
        <v>1.65</v>
      </c>
      <c r="L149" s="7">
        <v>1751408.6467889908</v>
      </c>
      <c r="M149" s="7">
        <v>378733.78791666665</v>
      </c>
      <c r="N149" s="7">
        <v>2130142.4347056574</v>
      </c>
      <c r="O149" s="31">
        <v>1881.1973223776781</v>
      </c>
      <c r="P149" s="31">
        <v>2391.9120957014184</v>
      </c>
      <c r="Q149" s="31">
        <v>78.648263276833532</v>
      </c>
      <c r="R149" s="32">
        <v>213970.763814292</v>
      </c>
      <c r="S149" s="33">
        <f t="shared" si="28"/>
        <v>188.96446612978394</v>
      </c>
      <c r="T149" s="34">
        <f t="shared" si="29"/>
        <v>86.548405864405055</v>
      </c>
      <c r="U149" s="32">
        <v>0</v>
      </c>
      <c r="V149" s="33">
        <f t="shared" si="30"/>
        <v>0</v>
      </c>
      <c r="W149" s="35">
        <f t="shared" si="31"/>
        <v>86.548405864405055</v>
      </c>
      <c r="X149" s="36">
        <v>0</v>
      </c>
      <c r="Y149" s="37">
        <f t="shared" si="32"/>
        <v>0</v>
      </c>
      <c r="Z149" s="38">
        <f t="shared" si="33"/>
        <v>0</v>
      </c>
      <c r="AA149" s="39">
        <f t="shared" si="34"/>
        <v>0</v>
      </c>
      <c r="AB149" s="40">
        <f t="shared" si="35"/>
        <v>86.548405864405055</v>
      </c>
      <c r="AC149" s="32">
        <f t="shared" si="36"/>
        <v>213970.763814292</v>
      </c>
      <c r="AD149" s="33">
        <f t="shared" si="37"/>
        <v>188.96446612978394</v>
      </c>
      <c r="AE149" s="35">
        <f t="shared" si="38"/>
        <v>86.548405864405055</v>
      </c>
      <c r="AF149" s="41"/>
      <c r="AG149" s="119">
        <v>0</v>
      </c>
      <c r="AH149" s="41"/>
      <c r="AI149" s="32">
        <v>356801.12422936852</v>
      </c>
      <c r="AJ149" s="33">
        <f t="shared" si="39"/>
        <v>78.648263276833532</v>
      </c>
      <c r="AK149" s="33">
        <v>0</v>
      </c>
      <c r="AL149" s="42">
        <f t="shared" si="40"/>
        <v>0</v>
      </c>
      <c r="AM149" s="43">
        <f t="shared" si="41"/>
        <v>356801.12422936852</v>
      </c>
      <c r="AO149" s="44">
        <v>13518.116204035412</v>
      </c>
      <c r="AQ149" s="44">
        <v>106145.97859327216</v>
      </c>
      <c r="AS149" s="220"/>
      <c r="AT149" s="86">
        <v>-588458.65</v>
      </c>
      <c r="AU149" s="86">
        <v>-250744.35396295166</v>
      </c>
      <c r="AV149" s="86">
        <v>-2284.0337262596008</v>
      </c>
      <c r="AW149" s="86">
        <v>-102343</v>
      </c>
      <c r="AX149" s="129">
        <v>-199351.97538600001</v>
      </c>
    </row>
    <row r="150" spans="1:50">
      <c r="A150" s="26">
        <v>572</v>
      </c>
      <c r="B150" s="27">
        <v>1202</v>
      </c>
      <c r="C150" s="28"/>
      <c r="D150" s="29" t="s">
        <v>43</v>
      </c>
      <c r="E150" s="7">
        <v>2455.6666666666665</v>
      </c>
      <c r="F150" s="7">
        <v>3881322.3333333335</v>
      </c>
      <c r="G150" s="2">
        <v>1.8</v>
      </c>
      <c r="H150" s="7">
        <v>2156290.1851851852</v>
      </c>
      <c r="I150" s="7">
        <v>485564</v>
      </c>
      <c r="J150" s="30">
        <v>0</v>
      </c>
      <c r="K150" s="4">
        <v>1.65</v>
      </c>
      <c r="L150" s="7">
        <v>3557878.8055555555</v>
      </c>
      <c r="M150" s="7">
        <v>390896.1708333334</v>
      </c>
      <c r="N150" s="7">
        <v>3948774.9763888889</v>
      </c>
      <c r="O150" s="31">
        <v>1608.0256453327904</v>
      </c>
      <c r="P150" s="31">
        <v>2391.9120957014184</v>
      </c>
      <c r="Q150" s="31">
        <v>67.227622964181023</v>
      </c>
      <c r="R150" s="32">
        <v>712236.61585010076</v>
      </c>
      <c r="S150" s="33">
        <f t="shared" si="28"/>
        <v>290.03798663639236</v>
      </c>
      <c r="T150" s="34">
        <f t="shared" si="29"/>
        <v>79.35340246743398</v>
      </c>
      <c r="U150" s="32">
        <v>390404</v>
      </c>
      <c r="V150" s="33">
        <f t="shared" si="30"/>
        <v>158.98086059454323</v>
      </c>
      <c r="W150" s="35">
        <f t="shared" si="31"/>
        <v>86.000003773571152</v>
      </c>
      <c r="X150" s="36">
        <v>0</v>
      </c>
      <c r="Y150" s="37">
        <f t="shared" si="32"/>
        <v>0</v>
      </c>
      <c r="Z150" s="38">
        <f t="shared" si="33"/>
        <v>390404</v>
      </c>
      <c r="AA150" s="39">
        <f t="shared" si="34"/>
        <v>158.98086059454323</v>
      </c>
      <c r="AB150" s="40">
        <f t="shared" si="35"/>
        <v>86.000003773571152</v>
      </c>
      <c r="AC150" s="32">
        <f t="shared" si="36"/>
        <v>1102640.6158501008</v>
      </c>
      <c r="AD150" s="33">
        <f t="shared" si="37"/>
        <v>449.01884723093559</v>
      </c>
      <c r="AE150" s="35">
        <f t="shared" si="38"/>
        <v>86.000003773571152</v>
      </c>
      <c r="AF150" s="41"/>
      <c r="AG150" s="119">
        <v>0</v>
      </c>
      <c r="AH150" s="41"/>
      <c r="AI150" s="32">
        <v>0</v>
      </c>
      <c r="AJ150" s="33">
        <f t="shared" si="39"/>
        <v>67.227622964181023</v>
      </c>
      <c r="AK150" s="33">
        <v>0</v>
      </c>
      <c r="AL150" s="42">
        <f t="shared" si="40"/>
        <v>0</v>
      </c>
      <c r="AM150" s="43">
        <f t="shared" si="41"/>
        <v>0</v>
      </c>
      <c r="AO150" s="44">
        <v>19546.105425448855</v>
      </c>
      <c r="AQ150" s="44">
        <v>215629.01851851851</v>
      </c>
      <c r="AS150" s="220"/>
      <c r="AT150" s="86">
        <v>-1267963.75</v>
      </c>
      <c r="AU150" s="86">
        <v>-540283.94450933207</v>
      </c>
      <c r="AV150" s="86">
        <v>-4921.4537895366393</v>
      </c>
      <c r="AW150" s="86">
        <v>-136463</v>
      </c>
      <c r="AX150" s="129">
        <v>-429547.74416599999</v>
      </c>
    </row>
    <row r="151" spans="1:50">
      <c r="A151" s="26">
        <v>573</v>
      </c>
      <c r="B151" s="27">
        <v>1203</v>
      </c>
      <c r="C151" s="28"/>
      <c r="D151" s="29" t="s">
        <v>44</v>
      </c>
      <c r="E151" s="7">
        <v>3028.3333333333335</v>
      </c>
      <c r="F151" s="7">
        <v>5240405</v>
      </c>
      <c r="G151" s="2">
        <v>1.8099999999999998</v>
      </c>
      <c r="H151" s="7">
        <v>2895251.3812154694</v>
      </c>
      <c r="I151" s="7">
        <v>951256.33333333337</v>
      </c>
      <c r="J151" s="30">
        <v>0</v>
      </c>
      <c r="K151" s="4">
        <v>1.65</v>
      </c>
      <c r="L151" s="7">
        <v>4777164.7790055247</v>
      </c>
      <c r="M151" s="7">
        <v>775483.34791666677</v>
      </c>
      <c r="N151" s="7">
        <v>5552648.1269221911</v>
      </c>
      <c r="O151" s="31">
        <v>1833.5656995890558</v>
      </c>
      <c r="P151" s="31">
        <v>2391.9120957014184</v>
      </c>
      <c r="Q151" s="31">
        <v>76.656901517585666</v>
      </c>
      <c r="R151" s="32">
        <v>625617.83107063395</v>
      </c>
      <c r="S151" s="33">
        <f t="shared" si="28"/>
        <v>206.58816656157421</v>
      </c>
      <c r="T151" s="34">
        <f t="shared" si="29"/>
        <v>85.293847956078906</v>
      </c>
      <c r="U151" s="32">
        <v>51150</v>
      </c>
      <c r="V151" s="33">
        <f t="shared" si="30"/>
        <v>16.890478811227297</v>
      </c>
      <c r="W151" s="35">
        <f t="shared" si="31"/>
        <v>85.99999760269769</v>
      </c>
      <c r="X151" s="36">
        <v>0</v>
      </c>
      <c r="Y151" s="37">
        <f t="shared" si="32"/>
        <v>0</v>
      </c>
      <c r="Z151" s="38">
        <f t="shared" si="33"/>
        <v>51150</v>
      </c>
      <c r="AA151" s="39">
        <f t="shared" si="34"/>
        <v>16.890478811227297</v>
      </c>
      <c r="AB151" s="40">
        <f t="shared" si="35"/>
        <v>85.99999760269769</v>
      </c>
      <c r="AC151" s="32">
        <f t="shared" si="36"/>
        <v>676767.83107063395</v>
      </c>
      <c r="AD151" s="33">
        <f t="shared" si="37"/>
        <v>223.47864537280151</v>
      </c>
      <c r="AE151" s="35">
        <f t="shared" si="38"/>
        <v>85.99999760269769</v>
      </c>
      <c r="AF151" s="41"/>
      <c r="AG151" s="119">
        <v>0</v>
      </c>
      <c r="AH151" s="41"/>
      <c r="AI151" s="32">
        <v>282986.38345433626</v>
      </c>
      <c r="AJ151" s="33">
        <f t="shared" si="39"/>
        <v>76.656901517585666</v>
      </c>
      <c r="AK151" s="33">
        <v>0</v>
      </c>
      <c r="AL151" s="42">
        <f t="shared" si="40"/>
        <v>0</v>
      </c>
      <c r="AM151" s="43">
        <f t="shared" si="41"/>
        <v>282986.38345433626</v>
      </c>
      <c r="AO151" s="44">
        <v>28806.862200212039</v>
      </c>
      <c r="AQ151" s="44">
        <v>289525.13812154694</v>
      </c>
      <c r="AS151" s="220"/>
      <c r="AT151" s="86">
        <v>-1558078</v>
      </c>
      <c r="AU151" s="86">
        <v>-663902.66447008797</v>
      </c>
      <c r="AV151" s="86">
        <v>-6047.498388846443</v>
      </c>
      <c r="AW151" s="86">
        <v>-230286</v>
      </c>
      <c r="AX151" s="129">
        <v>-527829.66210099997</v>
      </c>
    </row>
    <row r="152" spans="1:50">
      <c r="A152" s="26">
        <v>574</v>
      </c>
      <c r="B152" s="27">
        <v>1204</v>
      </c>
      <c r="C152" s="28"/>
      <c r="D152" s="29" t="s">
        <v>45</v>
      </c>
      <c r="E152" s="7">
        <v>511.33333333333331</v>
      </c>
      <c r="F152" s="7">
        <v>890198.33333333337</v>
      </c>
      <c r="G152" s="2">
        <v>1.8733333333333333</v>
      </c>
      <c r="H152" s="7">
        <v>475358.28477513819</v>
      </c>
      <c r="I152" s="7">
        <v>102003.66666666667</v>
      </c>
      <c r="J152" s="30">
        <v>0</v>
      </c>
      <c r="K152" s="4">
        <v>1.65</v>
      </c>
      <c r="L152" s="7">
        <v>784341.16987897793</v>
      </c>
      <c r="M152" s="7">
        <v>105210.03208333334</v>
      </c>
      <c r="N152" s="7">
        <v>889551.20196231129</v>
      </c>
      <c r="O152" s="31">
        <v>1739.6698864973494</v>
      </c>
      <c r="P152" s="31">
        <v>2391.9120957014184</v>
      </c>
      <c r="Q152" s="31">
        <v>72.731347009940947</v>
      </c>
      <c r="R152" s="32">
        <v>123399.87770001516</v>
      </c>
      <c r="S152" s="33">
        <f t="shared" si="28"/>
        <v>241.32961740550553</v>
      </c>
      <c r="T152" s="34">
        <f t="shared" si="29"/>
        <v>82.820748616262733</v>
      </c>
      <c r="U152" s="32">
        <v>38884</v>
      </c>
      <c r="V152" s="33">
        <f t="shared" si="30"/>
        <v>76.044328552803137</v>
      </c>
      <c r="W152" s="35">
        <f t="shared" si="31"/>
        <v>85.999976176065829</v>
      </c>
      <c r="X152" s="36">
        <v>0</v>
      </c>
      <c r="Y152" s="37">
        <f t="shared" si="32"/>
        <v>0</v>
      </c>
      <c r="Z152" s="38">
        <f t="shared" si="33"/>
        <v>38884</v>
      </c>
      <c r="AA152" s="39">
        <f t="shared" si="34"/>
        <v>76.044328552803137</v>
      </c>
      <c r="AB152" s="40">
        <f t="shared" si="35"/>
        <v>85.999976176065829</v>
      </c>
      <c r="AC152" s="32">
        <f t="shared" si="36"/>
        <v>162283.87770001515</v>
      </c>
      <c r="AD152" s="33">
        <f t="shared" si="37"/>
        <v>317.3739459583087</v>
      </c>
      <c r="AE152" s="35">
        <f t="shared" si="38"/>
        <v>85.999976176065829</v>
      </c>
      <c r="AF152" s="41"/>
      <c r="AG152" s="119">
        <v>0</v>
      </c>
      <c r="AH152" s="41"/>
      <c r="AI152" s="32">
        <v>167811.69902249234</v>
      </c>
      <c r="AJ152" s="33">
        <f t="shared" si="39"/>
        <v>72.731347009940947</v>
      </c>
      <c r="AK152" s="33">
        <v>0</v>
      </c>
      <c r="AL152" s="42">
        <f t="shared" si="40"/>
        <v>0</v>
      </c>
      <c r="AM152" s="43">
        <f t="shared" si="41"/>
        <v>167811.69902249234</v>
      </c>
      <c r="AO152" s="44">
        <v>3761.4913619107579</v>
      </c>
      <c r="AQ152" s="44">
        <v>47535.828477513824</v>
      </c>
      <c r="AS152" s="220"/>
      <c r="AT152" s="86">
        <v>-263366.09999999998</v>
      </c>
      <c r="AU152" s="86">
        <v>-112221.24932607627</v>
      </c>
      <c r="AV152" s="86">
        <v>-1022.2248844798213</v>
      </c>
      <c r="AW152" s="86">
        <v>-53220</v>
      </c>
      <c r="AX152" s="129">
        <v>-89220.464508000005</v>
      </c>
    </row>
    <row r="153" spans="1:50">
      <c r="A153" s="26">
        <v>575</v>
      </c>
      <c r="B153" s="27">
        <v>1205</v>
      </c>
      <c r="C153" s="28"/>
      <c r="D153" s="29" t="s">
        <v>46</v>
      </c>
      <c r="E153" s="7">
        <v>416.33333333333331</v>
      </c>
      <c r="F153" s="7">
        <v>764146.66666666663</v>
      </c>
      <c r="G153" s="2">
        <v>1.78</v>
      </c>
      <c r="H153" s="7">
        <v>429738.89527458494</v>
      </c>
      <c r="I153" s="7">
        <v>91425.666666666672</v>
      </c>
      <c r="J153" s="30">
        <v>0</v>
      </c>
      <c r="K153" s="4">
        <v>1.65</v>
      </c>
      <c r="L153" s="7">
        <v>709069.17720306513</v>
      </c>
      <c r="M153" s="7">
        <v>75260.72500000002</v>
      </c>
      <c r="N153" s="7">
        <v>784329.90220306511</v>
      </c>
      <c r="O153" s="31">
        <v>1883.8988843948723</v>
      </c>
      <c r="P153" s="31">
        <v>2391.9120957014184</v>
      </c>
      <c r="Q153" s="31">
        <v>78.761208983410683</v>
      </c>
      <c r="R153" s="32">
        <v>78256.048447031382</v>
      </c>
      <c r="S153" s="33">
        <f t="shared" si="28"/>
        <v>187.96488818342206</v>
      </c>
      <c r="T153" s="34">
        <f t="shared" si="29"/>
        <v>86.619561659548651</v>
      </c>
      <c r="U153" s="32">
        <v>0</v>
      </c>
      <c r="V153" s="33">
        <f t="shared" si="30"/>
        <v>0</v>
      </c>
      <c r="W153" s="35">
        <f t="shared" si="31"/>
        <v>86.619561659548651</v>
      </c>
      <c r="X153" s="36">
        <v>0</v>
      </c>
      <c r="Y153" s="37">
        <f t="shared" si="32"/>
        <v>0</v>
      </c>
      <c r="Z153" s="38">
        <f t="shared" si="33"/>
        <v>0</v>
      </c>
      <c r="AA153" s="39">
        <f t="shared" si="34"/>
        <v>0</v>
      </c>
      <c r="AB153" s="40">
        <f t="shared" si="35"/>
        <v>86.619561659548651</v>
      </c>
      <c r="AC153" s="32">
        <f t="shared" si="36"/>
        <v>78256.048447031382</v>
      </c>
      <c r="AD153" s="33">
        <f t="shared" si="37"/>
        <v>187.96488818342206</v>
      </c>
      <c r="AE153" s="35">
        <f t="shared" si="38"/>
        <v>86.619561659548651</v>
      </c>
      <c r="AF153" s="41"/>
      <c r="AG153" s="119">
        <v>0</v>
      </c>
      <c r="AH153" s="41"/>
      <c r="AI153" s="32">
        <v>36330.664063964468</v>
      </c>
      <c r="AJ153" s="33">
        <f t="shared" si="39"/>
        <v>78.761208983410683</v>
      </c>
      <c r="AK153" s="33">
        <v>0</v>
      </c>
      <c r="AL153" s="42">
        <f t="shared" si="40"/>
        <v>0</v>
      </c>
      <c r="AM153" s="43">
        <f t="shared" si="41"/>
        <v>36330.664063964468</v>
      </c>
      <c r="AO153" s="44">
        <v>3519.1473035823469</v>
      </c>
      <c r="AQ153" s="44">
        <v>42973.889527458494</v>
      </c>
      <c r="AS153" s="220"/>
      <c r="AT153" s="86">
        <v>-215528.1</v>
      </c>
      <c r="AU153" s="86">
        <v>-91837.311460206955</v>
      </c>
      <c r="AV153" s="86">
        <v>-836.54731757235379</v>
      </c>
      <c r="AW153" s="86">
        <v>-32690</v>
      </c>
      <c r="AX153" s="129">
        <v>-73014.403571999996</v>
      </c>
    </row>
    <row r="154" spans="1:50">
      <c r="A154" s="26">
        <v>576</v>
      </c>
      <c r="B154" s="27">
        <v>1206</v>
      </c>
      <c r="C154" s="28"/>
      <c r="D154" s="29" t="s">
        <v>47</v>
      </c>
      <c r="E154" s="7">
        <v>4016.3333333333335</v>
      </c>
      <c r="F154" s="7">
        <v>9296282.333333334</v>
      </c>
      <c r="G154" s="2">
        <v>1.79</v>
      </c>
      <c r="H154" s="7">
        <v>5193453.8175046556</v>
      </c>
      <c r="I154" s="7">
        <v>2164350.6666666665</v>
      </c>
      <c r="J154" s="30">
        <v>0</v>
      </c>
      <c r="K154" s="4">
        <v>1.65</v>
      </c>
      <c r="L154" s="7">
        <v>8569198.79888268</v>
      </c>
      <c r="M154" s="7">
        <v>1752426.4391666667</v>
      </c>
      <c r="N154" s="7">
        <v>10321625.238049347</v>
      </c>
      <c r="O154" s="31">
        <v>2569.9125001367779</v>
      </c>
      <c r="P154" s="31">
        <v>2391.9120957014184</v>
      </c>
      <c r="Q154" s="31">
        <v>107.44176195919782</v>
      </c>
      <c r="R154" s="32">
        <v>-264516.31434180308</v>
      </c>
      <c r="S154" s="33">
        <f t="shared" si="28"/>
        <v>-65.860149641083012</v>
      </c>
      <c r="T154" s="34">
        <f t="shared" si="29"/>
        <v>104.68831003429457</v>
      </c>
      <c r="U154" s="32">
        <v>0</v>
      </c>
      <c r="V154" s="33">
        <f t="shared" si="30"/>
        <v>0</v>
      </c>
      <c r="W154" s="35">
        <f t="shared" si="31"/>
        <v>104.68831003429457</v>
      </c>
      <c r="X154" s="36">
        <v>0</v>
      </c>
      <c r="Y154" s="37">
        <f t="shared" si="32"/>
        <v>0</v>
      </c>
      <c r="Z154" s="38">
        <f t="shared" si="33"/>
        <v>0</v>
      </c>
      <c r="AA154" s="39">
        <f t="shared" si="34"/>
        <v>0</v>
      </c>
      <c r="AB154" s="40">
        <f t="shared" si="35"/>
        <v>104.68831003429457</v>
      </c>
      <c r="AC154" s="32">
        <f t="shared" si="36"/>
        <v>-264516.31434180308</v>
      </c>
      <c r="AD154" s="33">
        <f t="shared" si="37"/>
        <v>-65.860149641083012</v>
      </c>
      <c r="AE154" s="35">
        <f t="shared" si="38"/>
        <v>104.68831003429457</v>
      </c>
      <c r="AF154" s="41"/>
      <c r="AG154" s="119">
        <v>0</v>
      </c>
      <c r="AH154" s="41"/>
      <c r="AI154" s="32">
        <v>1293549.4340927294</v>
      </c>
      <c r="AJ154" s="33">
        <f t="shared" si="39"/>
        <v>107.44176195919782</v>
      </c>
      <c r="AK154" s="33">
        <v>0</v>
      </c>
      <c r="AL154" s="42">
        <f t="shared" si="40"/>
        <v>0</v>
      </c>
      <c r="AM154" s="43">
        <f t="shared" si="41"/>
        <v>1293549.4340927294</v>
      </c>
      <c r="AO154" s="44">
        <v>42148.50375673626</v>
      </c>
      <c r="AQ154" s="44">
        <v>519345.38175046555</v>
      </c>
      <c r="AS154" s="220"/>
      <c r="AT154" s="86">
        <v>-2038515.4</v>
      </c>
      <c r="AU154" s="86">
        <v>-868618.77163914114</v>
      </c>
      <c r="AV154" s="86">
        <v>-7912.2601898311168</v>
      </c>
      <c r="AW154" s="86">
        <v>-263900</v>
      </c>
      <c r="AX154" s="129">
        <v>-690587.30634100002</v>
      </c>
    </row>
    <row r="155" spans="1:50">
      <c r="A155" s="26">
        <v>577</v>
      </c>
      <c r="B155" s="27">
        <v>1207</v>
      </c>
      <c r="C155" s="28"/>
      <c r="D155" s="29" t="s">
        <v>48</v>
      </c>
      <c r="E155" s="7">
        <v>430.33333333333331</v>
      </c>
      <c r="F155" s="7">
        <v>766718.33333333337</v>
      </c>
      <c r="G155" s="2">
        <v>1.88</v>
      </c>
      <c r="H155" s="7">
        <v>407828.90070921992</v>
      </c>
      <c r="I155" s="7">
        <v>80920</v>
      </c>
      <c r="J155" s="30">
        <v>0</v>
      </c>
      <c r="K155" s="4">
        <v>1.65</v>
      </c>
      <c r="L155" s="7">
        <v>672917.68617021281</v>
      </c>
      <c r="M155" s="7">
        <v>67171.292916666658</v>
      </c>
      <c r="N155" s="7">
        <v>740088.97908687941</v>
      </c>
      <c r="O155" s="31">
        <v>1719.8039792878685</v>
      </c>
      <c r="P155" s="31">
        <v>2391.9120957014184</v>
      </c>
      <c r="Q155" s="31">
        <v>71.900801972555058</v>
      </c>
      <c r="R155" s="32">
        <v>107015.29465575345</v>
      </c>
      <c r="S155" s="33">
        <f t="shared" si="28"/>
        <v>248.68000307301344</v>
      </c>
      <c r="T155" s="34">
        <f t="shared" si="29"/>
        <v>82.297505242709619</v>
      </c>
      <c r="U155" s="32">
        <v>38111</v>
      </c>
      <c r="V155" s="33">
        <f t="shared" si="30"/>
        <v>88.561580170410537</v>
      </c>
      <c r="W155" s="35">
        <f t="shared" si="31"/>
        <v>86.000048506300587</v>
      </c>
      <c r="X155" s="36">
        <v>0</v>
      </c>
      <c r="Y155" s="37">
        <f t="shared" si="32"/>
        <v>0</v>
      </c>
      <c r="Z155" s="38">
        <f t="shared" si="33"/>
        <v>38111</v>
      </c>
      <c r="AA155" s="39">
        <f t="shared" si="34"/>
        <v>88.561580170410537</v>
      </c>
      <c r="AB155" s="40">
        <f t="shared" si="35"/>
        <v>86.000048506300587</v>
      </c>
      <c r="AC155" s="32">
        <f t="shared" si="36"/>
        <v>145126.29465575345</v>
      </c>
      <c r="AD155" s="33">
        <f t="shared" si="37"/>
        <v>337.24158324342397</v>
      </c>
      <c r="AE155" s="35">
        <f t="shared" si="38"/>
        <v>86.000048506300587</v>
      </c>
      <c r="AF155" s="41"/>
      <c r="AG155" s="119">
        <v>0</v>
      </c>
      <c r="AH155" s="41"/>
      <c r="AI155" s="32">
        <v>28661.328011429043</v>
      </c>
      <c r="AJ155" s="33">
        <f t="shared" si="39"/>
        <v>71.900801972555058</v>
      </c>
      <c r="AK155" s="33">
        <v>0</v>
      </c>
      <c r="AL155" s="42">
        <f t="shared" si="40"/>
        <v>0</v>
      </c>
      <c r="AM155" s="43">
        <f t="shared" si="41"/>
        <v>28661.328011429043</v>
      </c>
      <c r="AO155" s="44">
        <v>3227.930891947507</v>
      </c>
      <c r="AQ155" s="44">
        <v>40782.890070921982</v>
      </c>
      <c r="AS155" s="220"/>
      <c r="AT155" s="86">
        <v>-222729.55</v>
      </c>
      <c r="AU155" s="86">
        <v>-94905.86124646684</v>
      </c>
      <c r="AV155" s="86">
        <v>-864.49877925734882</v>
      </c>
      <c r="AW155" s="86">
        <v>-22702</v>
      </c>
      <c r="AX155" s="129">
        <v>-75454.025649000003</v>
      </c>
    </row>
    <row r="156" spans="1:50">
      <c r="A156" s="26">
        <v>578</v>
      </c>
      <c r="B156" s="27">
        <v>1208</v>
      </c>
      <c r="C156" s="28"/>
      <c r="D156" s="29" t="s">
        <v>49</v>
      </c>
      <c r="E156" s="7">
        <v>289</v>
      </c>
      <c r="F156" s="7">
        <v>406330.66666666669</v>
      </c>
      <c r="G156" s="2">
        <v>1.8999999999999997</v>
      </c>
      <c r="H156" s="7">
        <v>213858.24561403508</v>
      </c>
      <c r="I156" s="7">
        <v>47419</v>
      </c>
      <c r="J156" s="30">
        <v>0</v>
      </c>
      <c r="K156" s="4">
        <v>1.65</v>
      </c>
      <c r="L156" s="7">
        <v>352866.10526315792</v>
      </c>
      <c r="M156" s="7">
        <v>39659.855000000003</v>
      </c>
      <c r="N156" s="7">
        <v>392525.9602631579</v>
      </c>
      <c r="O156" s="31">
        <v>1358.2213157894737</v>
      </c>
      <c r="P156" s="31">
        <v>2391.9120957014184</v>
      </c>
      <c r="Q156" s="31">
        <v>56.783914351634266</v>
      </c>
      <c r="R156" s="32">
        <v>110532.55509598425</v>
      </c>
      <c r="S156" s="33">
        <f t="shared" si="28"/>
        <v>382.46558856741956</v>
      </c>
      <c r="T156" s="34">
        <f t="shared" si="29"/>
        <v>72.773866041529544</v>
      </c>
      <c r="U156" s="32">
        <v>91427</v>
      </c>
      <c r="V156" s="33">
        <f t="shared" si="30"/>
        <v>316.35640138408303</v>
      </c>
      <c r="W156" s="35">
        <f t="shared" si="31"/>
        <v>85.999954155412013</v>
      </c>
      <c r="X156" s="36">
        <v>0</v>
      </c>
      <c r="Y156" s="37">
        <f t="shared" si="32"/>
        <v>0</v>
      </c>
      <c r="Z156" s="38">
        <f t="shared" si="33"/>
        <v>91427</v>
      </c>
      <c r="AA156" s="39">
        <f t="shared" si="34"/>
        <v>316.35640138408303</v>
      </c>
      <c r="AB156" s="40">
        <f t="shared" si="35"/>
        <v>85.999954155412013</v>
      </c>
      <c r="AC156" s="32">
        <f t="shared" si="36"/>
        <v>201959.55509598425</v>
      </c>
      <c r="AD156" s="33">
        <f t="shared" si="37"/>
        <v>698.82198995150259</v>
      </c>
      <c r="AE156" s="35">
        <f t="shared" si="38"/>
        <v>85.999954155412013</v>
      </c>
      <c r="AF156" s="41"/>
      <c r="AG156" s="119">
        <v>0</v>
      </c>
      <c r="AH156" s="41"/>
      <c r="AI156" s="32">
        <v>103118.11741605477</v>
      </c>
      <c r="AJ156" s="33">
        <f t="shared" si="39"/>
        <v>56.783914351634266</v>
      </c>
      <c r="AK156" s="33">
        <v>0</v>
      </c>
      <c r="AL156" s="42">
        <f t="shared" si="40"/>
        <v>0</v>
      </c>
      <c r="AM156" s="43">
        <f t="shared" si="41"/>
        <v>103118.11741605477</v>
      </c>
      <c r="AO156" s="44">
        <v>2006.9137272813202</v>
      </c>
      <c r="AQ156" s="44">
        <v>21385.824561403508</v>
      </c>
      <c r="AS156" s="220"/>
      <c r="AT156" s="86">
        <v>-152258.54999999999</v>
      </c>
      <c r="AU156" s="86">
        <v>-64877.909766637844</v>
      </c>
      <c r="AV156" s="86">
        <v>-590.97376133989667</v>
      </c>
      <c r="AW156" s="86">
        <v>-31800</v>
      </c>
      <c r="AX156" s="129">
        <v>-51580.581043999999</v>
      </c>
    </row>
    <row r="157" spans="1:50">
      <c r="A157" s="26">
        <v>579</v>
      </c>
      <c r="B157" s="27">
        <v>1209</v>
      </c>
      <c r="C157" s="28"/>
      <c r="D157" s="29" t="s">
        <v>50</v>
      </c>
      <c r="E157" s="7">
        <v>637</v>
      </c>
      <c r="F157" s="7">
        <v>667698.33333333337</v>
      </c>
      <c r="G157" s="2">
        <v>1.8833333333333335</v>
      </c>
      <c r="H157" s="7">
        <v>354573.16239316243</v>
      </c>
      <c r="I157" s="7">
        <v>125320.33333333333</v>
      </c>
      <c r="J157" s="30">
        <v>0</v>
      </c>
      <c r="K157" s="4">
        <v>1.65</v>
      </c>
      <c r="L157" s="7">
        <v>585045.71794871788</v>
      </c>
      <c r="M157" s="7">
        <v>102790.81833333334</v>
      </c>
      <c r="N157" s="7">
        <v>687836.53628205124</v>
      </c>
      <c r="O157" s="31">
        <v>1079.8061794066739</v>
      </c>
      <c r="P157" s="31">
        <v>2391.9120957014184</v>
      </c>
      <c r="Q157" s="31">
        <v>45.144057816640839</v>
      </c>
      <c r="R157" s="32">
        <v>309250.24341150833</v>
      </c>
      <c r="S157" s="33">
        <f t="shared" si="28"/>
        <v>485.47918902905548</v>
      </c>
      <c r="T157" s="34">
        <f t="shared" si="29"/>
        <v>65.440756424483666</v>
      </c>
      <c r="U157" s="32">
        <v>313251</v>
      </c>
      <c r="V157" s="33">
        <f t="shared" si="30"/>
        <v>491.75981161695449</v>
      </c>
      <c r="W157" s="35">
        <f t="shared" si="31"/>
        <v>86.000032515804563</v>
      </c>
      <c r="X157" s="36">
        <v>0</v>
      </c>
      <c r="Y157" s="37">
        <f t="shared" si="32"/>
        <v>0</v>
      </c>
      <c r="Z157" s="38">
        <f t="shared" si="33"/>
        <v>313251</v>
      </c>
      <c r="AA157" s="39">
        <f t="shared" si="34"/>
        <v>491.75981161695449</v>
      </c>
      <c r="AB157" s="40">
        <f t="shared" si="35"/>
        <v>86.000032515804563</v>
      </c>
      <c r="AC157" s="32">
        <f t="shared" si="36"/>
        <v>622501.24341150839</v>
      </c>
      <c r="AD157" s="33">
        <f t="shared" si="37"/>
        <v>977.23900064601003</v>
      </c>
      <c r="AE157" s="35">
        <f t="shared" si="38"/>
        <v>86.000032515804563</v>
      </c>
      <c r="AF157" s="41"/>
      <c r="AG157" s="119">
        <v>0</v>
      </c>
      <c r="AH157" s="41"/>
      <c r="AI157" s="32">
        <v>591584.18992285244</v>
      </c>
      <c r="AJ157" s="33">
        <f t="shared" si="39"/>
        <v>45.144057816640839</v>
      </c>
      <c r="AK157" s="33">
        <v>0</v>
      </c>
      <c r="AL157" s="42">
        <f t="shared" si="40"/>
        <v>0</v>
      </c>
      <c r="AM157" s="43">
        <f t="shared" si="41"/>
        <v>591584.18992285244</v>
      </c>
      <c r="AO157" s="44">
        <v>6777.5928205930641</v>
      </c>
      <c r="AQ157" s="44">
        <v>35457.316239316242</v>
      </c>
      <c r="AS157" s="220"/>
      <c r="AT157" s="86">
        <v>-326635.7</v>
      </c>
      <c r="AU157" s="86">
        <v>-139180.65101964539</v>
      </c>
      <c r="AV157" s="86">
        <v>-1267.7984407122783</v>
      </c>
      <c r="AW157" s="86">
        <v>-36494</v>
      </c>
      <c r="AX157" s="129">
        <v>-110654.287037</v>
      </c>
    </row>
    <row r="158" spans="1:50">
      <c r="A158" s="26">
        <v>580</v>
      </c>
      <c r="B158" s="27">
        <v>1210</v>
      </c>
      <c r="C158" s="28"/>
      <c r="D158" s="29" t="s">
        <v>51</v>
      </c>
      <c r="E158" s="7">
        <v>560.33333333333337</v>
      </c>
      <c r="F158" s="7">
        <v>798521.33333333337</v>
      </c>
      <c r="G158" s="2">
        <v>1.7733333333333334</v>
      </c>
      <c r="H158" s="7">
        <v>450697.69906713307</v>
      </c>
      <c r="I158" s="7">
        <v>136245</v>
      </c>
      <c r="J158" s="30">
        <v>0</v>
      </c>
      <c r="K158" s="4">
        <v>1.65</v>
      </c>
      <c r="L158" s="7">
        <v>743651.20346076961</v>
      </c>
      <c r="M158" s="7">
        <v>112151.77625</v>
      </c>
      <c r="N158" s="7">
        <v>855802.97971076961</v>
      </c>
      <c r="O158" s="31">
        <v>1527.3104932375422</v>
      </c>
      <c r="P158" s="31">
        <v>2391.9120957014184</v>
      </c>
      <c r="Q158" s="31">
        <v>63.8531196853898</v>
      </c>
      <c r="R158" s="32">
        <v>179252.08622815236</v>
      </c>
      <c r="S158" s="33">
        <f t="shared" si="28"/>
        <v>319.90259291163414</v>
      </c>
      <c r="T158" s="34">
        <f t="shared" si="29"/>
        <v>77.227465401795527</v>
      </c>
      <c r="U158" s="32">
        <v>117575</v>
      </c>
      <c r="V158" s="33">
        <f t="shared" si="30"/>
        <v>209.83045806067815</v>
      </c>
      <c r="W158" s="35">
        <f t="shared" si="31"/>
        <v>85.99996412521314</v>
      </c>
      <c r="X158" s="36">
        <v>20.511673832724071</v>
      </c>
      <c r="Y158" s="37">
        <f t="shared" si="32"/>
        <v>-24116.60050882533</v>
      </c>
      <c r="Z158" s="38">
        <f t="shared" si="33"/>
        <v>93458.39949117467</v>
      </c>
      <c r="AA158" s="39">
        <f t="shared" si="34"/>
        <v>166.79071890156098</v>
      </c>
      <c r="AB158" s="40">
        <f t="shared" si="35"/>
        <v>84.200577800085824</v>
      </c>
      <c r="AC158" s="32">
        <f t="shared" si="36"/>
        <v>272710.485719327</v>
      </c>
      <c r="AD158" s="33">
        <f t="shared" si="37"/>
        <v>486.69331181319512</v>
      </c>
      <c r="AE158" s="35">
        <f t="shared" si="38"/>
        <v>84.200577800085824</v>
      </c>
      <c r="AF158" s="41"/>
      <c r="AG158" s="119">
        <v>0</v>
      </c>
      <c r="AH158" s="41"/>
      <c r="AI158" s="32">
        <v>100778.31835734419</v>
      </c>
      <c r="AJ158" s="33">
        <f t="shared" si="39"/>
        <v>63.8531196853898</v>
      </c>
      <c r="AK158" s="33">
        <v>0</v>
      </c>
      <c r="AL158" s="42">
        <f t="shared" si="40"/>
        <v>0</v>
      </c>
      <c r="AM158" s="43">
        <f t="shared" si="41"/>
        <v>100778.31835734419</v>
      </c>
      <c r="AO158" s="44">
        <v>4806.6164185252328</v>
      </c>
      <c r="AQ158" s="44">
        <v>45069.769906713314</v>
      </c>
      <c r="AS158" s="220"/>
      <c r="AT158" s="86">
        <v>-281884.05</v>
      </c>
      <c r="AU158" s="86">
        <v>-120111.80591931602</v>
      </c>
      <c r="AV158" s="86">
        <v>-1094.1000716698088</v>
      </c>
      <c r="AW158" s="86">
        <v>-44001</v>
      </c>
      <c r="AX158" s="129">
        <v>-95493.778418999995</v>
      </c>
    </row>
    <row r="159" spans="1:50">
      <c r="A159" s="26">
        <v>581</v>
      </c>
      <c r="B159" s="27">
        <v>1211</v>
      </c>
      <c r="C159" s="28"/>
      <c r="D159" s="29" t="s">
        <v>52</v>
      </c>
      <c r="E159" s="7">
        <v>5468</v>
      </c>
      <c r="F159" s="7">
        <v>14648553.333333334</v>
      </c>
      <c r="G159" s="2">
        <v>1.7833333333333332</v>
      </c>
      <c r="H159" s="7">
        <v>8210040.8028217368</v>
      </c>
      <c r="I159" s="7">
        <v>1770403</v>
      </c>
      <c r="J159" s="30">
        <v>0</v>
      </c>
      <c r="K159" s="4">
        <v>1.65</v>
      </c>
      <c r="L159" s="7">
        <v>13546567.324655866</v>
      </c>
      <c r="M159" s="7">
        <v>1459512.2083333333</v>
      </c>
      <c r="N159" s="7">
        <v>15006079.5329892</v>
      </c>
      <c r="O159" s="31">
        <v>2744.3451962306513</v>
      </c>
      <c r="P159" s="31">
        <v>2391.9120957014184</v>
      </c>
      <c r="Q159" s="31">
        <v>114.73436675045883</v>
      </c>
      <c r="R159" s="32">
        <v>-713028.55166672275</v>
      </c>
      <c r="S159" s="33">
        <f t="shared" si="28"/>
        <v>-130.40024719581615</v>
      </c>
      <c r="T159" s="34">
        <f t="shared" si="29"/>
        <v>109.28265105278898</v>
      </c>
      <c r="U159" s="32">
        <v>0</v>
      </c>
      <c r="V159" s="33">
        <f t="shared" si="30"/>
        <v>0</v>
      </c>
      <c r="W159" s="35">
        <f t="shared" si="31"/>
        <v>109.28265105278898</v>
      </c>
      <c r="X159" s="36">
        <v>0</v>
      </c>
      <c r="Y159" s="37">
        <f t="shared" si="32"/>
        <v>0</v>
      </c>
      <c r="Z159" s="38">
        <f t="shared" si="33"/>
        <v>0</v>
      </c>
      <c r="AA159" s="39">
        <f t="shared" si="34"/>
        <v>0</v>
      </c>
      <c r="AB159" s="40">
        <f t="shared" si="35"/>
        <v>109.28265105278898</v>
      </c>
      <c r="AC159" s="32">
        <f t="shared" si="36"/>
        <v>-713028.55166672275</v>
      </c>
      <c r="AD159" s="33">
        <f t="shared" si="37"/>
        <v>-130.40024719581615</v>
      </c>
      <c r="AE159" s="35">
        <f t="shared" si="38"/>
        <v>109.28265105278898</v>
      </c>
      <c r="AF159" s="41"/>
      <c r="AG159" s="119">
        <v>0</v>
      </c>
      <c r="AH159" s="41"/>
      <c r="AI159" s="32">
        <v>0</v>
      </c>
      <c r="AJ159" s="33">
        <f t="shared" si="39"/>
        <v>114.73436675045883</v>
      </c>
      <c r="AK159" s="33">
        <v>0</v>
      </c>
      <c r="AL159" s="42">
        <f t="shared" si="40"/>
        <v>0</v>
      </c>
      <c r="AM159" s="43">
        <f t="shared" si="41"/>
        <v>0</v>
      </c>
      <c r="AO159" s="44">
        <v>100056.79228291311</v>
      </c>
      <c r="AQ159" s="44">
        <v>821004.0802821737</v>
      </c>
      <c r="AS159" s="220"/>
      <c r="AT159" s="86">
        <v>-2825013</v>
      </c>
      <c r="AU159" s="86">
        <v>-1203748.2447242399</v>
      </c>
      <c r="AV159" s="86">
        <v>-10964.959112428083</v>
      </c>
      <c r="AW159" s="86">
        <v>-546441</v>
      </c>
      <c r="AX159" s="129">
        <v>-957028.88882800005</v>
      </c>
    </row>
    <row r="160" spans="1:50">
      <c r="A160" s="26">
        <v>582</v>
      </c>
      <c r="B160" s="27">
        <v>1212</v>
      </c>
      <c r="C160" s="28"/>
      <c r="D160" s="29" t="s">
        <v>53</v>
      </c>
      <c r="E160" s="7">
        <v>430.66666666666669</v>
      </c>
      <c r="F160" s="7">
        <v>792459</v>
      </c>
      <c r="G160" s="2">
        <v>1.8</v>
      </c>
      <c r="H160" s="7">
        <v>440255</v>
      </c>
      <c r="I160" s="7">
        <v>148156.66666666666</v>
      </c>
      <c r="J160" s="30">
        <v>0</v>
      </c>
      <c r="K160" s="4">
        <v>1.65</v>
      </c>
      <c r="L160" s="7">
        <v>726420.75</v>
      </c>
      <c r="M160" s="7">
        <v>115674.66666666667</v>
      </c>
      <c r="N160" s="7">
        <v>842095.41666666663</v>
      </c>
      <c r="O160" s="31">
        <v>1955.3299148606809</v>
      </c>
      <c r="P160" s="31">
        <v>2391.9120957014184</v>
      </c>
      <c r="Q160" s="31">
        <v>81.747565822952552</v>
      </c>
      <c r="R160" s="32">
        <v>69567.915243035401</v>
      </c>
      <c r="S160" s="33">
        <f t="shared" si="28"/>
        <v>161.5354069110729</v>
      </c>
      <c r="T160" s="34">
        <f t="shared" si="29"/>
        <v>88.500966468460035</v>
      </c>
      <c r="U160" s="32">
        <v>0</v>
      </c>
      <c r="V160" s="33">
        <f t="shared" si="30"/>
        <v>0</v>
      </c>
      <c r="W160" s="35">
        <f t="shared" si="31"/>
        <v>88.500966468460035</v>
      </c>
      <c r="X160" s="36">
        <v>0</v>
      </c>
      <c r="Y160" s="37">
        <f t="shared" si="32"/>
        <v>0</v>
      </c>
      <c r="Z160" s="38">
        <f t="shared" si="33"/>
        <v>0</v>
      </c>
      <c r="AA160" s="39">
        <f t="shared" si="34"/>
        <v>0</v>
      </c>
      <c r="AB160" s="40">
        <f t="shared" si="35"/>
        <v>88.500966468460035</v>
      </c>
      <c r="AC160" s="32">
        <f t="shared" si="36"/>
        <v>69567.915243035401</v>
      </c>
      <c r="AD160" s="33">
        <f t="shared" si="37"/>
        <v>161.5354069110729</v>
      </c>
      <c r="AE160" s="35">
        <f t="shared" si="38"/>
        <v>88.500966468460035</v>
      </c>
      <c r="AF160" s="41"/>
      <c r="AG160" s="119">
        <v>0</v>
      </c>
      <c r="AH160" s="41"/>
      <c r="AI160" s="32">
        <v>282017.13361520245</v>
      </c>
      <c r="AJ160" s="33">
        <f t="shared" si="39"/>
        <v>81.747565822952552</v>
      </c>
      <c r="AK160" s="33">
        <v>0</v>
      </c>
      <c r="AL160" s="42">
        <f t="shared" si="40"/>
        <v>0</v>
      </c>
      <c r="AM160" s="43">
        <f t="shared" si="41"/>
        <v>282017.13361520245</v>
      </c>
      <c r="AO160" s="44">
        <v>5214.5908291027808</v>
      </c>
      <c r="AQ160" s="44">
        <v>44025.5</v>
      </c>
      <c r="AS160" s="220"/>
      <c r="AT160" s="86">
        <v>-222215.15</v>
      </c>
      <c r="AU160" s="86">
        <v>-94686.679118876855</v>
      </c>
      <c r="AV160" s="86">
        <v>-862.50224627984926</v>
      </c>
      <c r="AW160" s="86">
        <v>-30153</v>
      </c>
      <c r="AX160" s="129">
        <v>-75279.766929000005</v>
      </c>
    </row>
    <row r="161" spans="1:50">
      <c r="A161" s="26">
        <v>584</v>
      </c>
      <c r="B161" s="27">
        <v>1214</v>
      </c>
      <c r="C161" s="28"/>
      <c r="D161" s="29" t="s">
        <v>54</v>
      </c>
      <c r="E161" s="7">
        <v>2744</v>
      </c>
      <c r="F161" s="7">
        <v>6681566</v>
      </c>
      <c r="G161" s="2">
        <v>2.0333333333333332</v>
      </c>
      <c r="H161" s="7">
        <v>3286657.0889036376</v>
      </c>
      <c r="I161" s="7">
        <v>1482610.6666666667</v>
      </c>
      <c r="J161" s="30">
        <v>0</v>
      </c>
      <c r="K161" s="4">
        <v>1.65</v>
      </c>
      <c r="L161" s="7">
        <v>5422984.1966910018</v>
      </c>
      <c r="M161" s="7">
        <v>1216384.0529166667</v>
      </c>
      <c r="N161" s="7">
        <v>6639368.2496076683</v>
      </c>
      <c r="O161" s="31">
        <v>2419.5948431514826</v>
      </c>
      <c r="P161" s="31">
        <v>2391.9120957014184</v>
      </c>
      <c r="Q161" s="31">
        <v>101.1573480271208</v>
      </c>
      <c r="R161" s="32">
        <v>-28105.739831101222</v>
      </c>
      <c r="S161" s="33">
        <f t="shared" si="28"/>
        <v>-10.242616556523769</v>
      </c>
      <c r="T161" s="34">
        <f t="shared" si="29"/>
        <v>100.72912925708602</v>
      </c>
      <c r="U161" s="32">
        <v>0</v>
      </c>
      <c r="V161" s="33">
        <f t="shared" si="30"/>
        <v>0</v>
      </c>
      <c r="W161" s="35">
        <f t="shared" si="31"/>
        <v>100.72912925708602</v>
      </c>
      <c r="X161" s="36">
        <v>0</v>
      </c>
      <c r="Y161" s="37">
        <f t="shared" si="32"/>
        <v>0</v>
      </c>
      <c r="Z161" s="38">
        <f t="shared" si="33"/>
        <v>0</v>
      </c>
      <c r="AA161" s="39">
        <f t="shared" si="34"/>
        <v>0</v>
      </c>
      <c r="AB161" s="40">
        <f t="shared" si="35"/>
        <v>100.72912925708602</v>
      </c>
      <c r="AC161" s="32">
        <f t="shared" si="36"/>
        <v>-28105.739831101222</v>
      </c>
      <c r="AD161" s="33">
        <f t="shared" si="37"/>
        <v>-10.242616556523769</v>
      </c>
      <c r="AE161" s="35">
        <f t="shared" si="38"/>
        <v>100.72912925708602</v>
      </c>
      <c r="AF161" s="41"/>
      <c r="AG161" s="119">
        <v>0</v>
      </c>
      <c r="AH161" s="41"/>
      <c r="AI161" s="32">
        <v>1120014.3219053885</v>
      </c>
      <c r="AJ161" s="33">
        <f t="shared" si="39"/>
        <v>101.1573480271208</v>
      </c>
      <c r="AK161" s="33">
        <v>0</v>
      </c>
      <c r="AL161" s="42">
        <f t="shared" si="40"/>
        <v>0</v>
      </c>
      <c r="AM161" s="43">
        <f t="shared" si="41"/>
        <v>1120014.3219053885</v>
      </c>
      <c r="AO161" s="44">
        <v>38577.490550566901</v>
      </c>
      <c r="AQ161" s="44">
        <v>328665.70889036375</v>
      </c>
      <c r="AS161" s="220"/>
      <c r="AT161" s="86">
        <v>-1393988.55</v>
      </c>
      <c r="AU161" s="86">
        <v>-593983.5657688803</v>
      </c>
      <c r="AV161" s="86">
        <v>-5410.604369024054</v>
      </c>
      <c r="AW161" s="86">
        <v>-385331</v>
      </c>
      <c r="AX161" s="129">
        <v>-472241.13050299999</v>
      </c>
    </row>
    <row r="162" spans="1:50">
      <c r="A162" s="26">
        <v>585</v>
      </c>
      <c r="B162" s="27">
        <v>1215</v>
      </c>
      <c r="C162" s="28"/>
      <c r="D162" s="29" t="s">
        <v>55</v>
      </c>
      <c r="E162" s="7">
        <v>929.66666666666663</v>
      </c>
      <c r="F162" s="7">
        <v>1850439</v>
      </c>
      <c r="G162" s="2">
        <v>1.8999999999999997</v>
      </c>
      <c r="H162" s="7">
        <v>973915.26315789483</v>
      </c>
      <c r="I162" s="7">
        <v>288138.66666666669</v>
      </c>
      <c r="J162" s="30">
        <v>0</v>
      </c>
      <c r="K162" s="4">
        <v>1.65</v>
      </c>
      <c r="L162" s="7">
        <v>1606960.1842105265</v>
      </c>
      <c r="M162" s="7">
        <v>236834.47291666665</v>
      </c>
      <c r="N162" s="7">
        <v>1843794.6571271932</v>
      </c>
      <c r="O162" s="31">
        <v>1983.2857552461742</v>
      </c>
      <c r="P162" s="31">
        <v>2391.9120957014184</v>
      </c>
      <c r="Q162" s="31">
        <v>82.916331198391461</v>
      </c>
      <c r="R162" s="32">
        <v>140557.92650199338</v>
      </c>
      <c r="S162" s="33">
        <f t="shared" si="28"/>
        <v>151.19174596844036</v>
      </c>
      <c r="T162" s="34">
        <f t="shared" si="29"/>
        <v>89.237288654986557</v>
      </c>
      <c r="U162" s="32">
        <v>0</v>
      </c>
      <c r="V162" s="33">
        <f t="shared" si="30"/>
        <v>0</v>
      </c>
      <c r="W162" s="35">
        <f t="shared" si="31"/>
        <v>89.237288654986557</v>
      </c>
      <c r="X162" s="36">
        <v>0</v>
      </c>
      <c r="Y162" s="37">
        <f t="shared" si="32"/>
        <v>0</v>
      </c>
      <c r="Z162" s="38">
        <f t="shared" si="33"/>
        <v>0</v>
      </c>
      <c r="AA162" s="39">
        <f t="shared" si="34"/>
        <v>0</v>
      </c>
      <c r="AB162" s="40">
        <f t="shared" si="35"/>
        <v>89.237288654986557</v>
      </c>
      <c r="AC162" s="32">
        <f t="shared" si="36"/>
        <v>140557.92650199338</v>
      </c>
      <c r="AD162" s="33">
        <f t="shared" si="37"/>
        <v>151.19174596844036</v>
      </c>
      <c r="AE162" s="35">
        <f t="shared" si="38"/>
        <v>89.237288654986557</v>
      </c>
      <c r="AF162" s="41"/>
      <c r="AG162" s="119">
        <v>0</v>
      </c>
      <c r="AH162" s="41"/>
      <c r="AI162" s="32">
        <v>41182.633060619686</v>
      </c>
      <c r="AJ162" s="33">
        <f t="shared" si="39"/>
        <v>82.916331198391461</v>
      </c>
      <c r="AK162" s="33">
        <v>0</v>
      </c>
      <c r="AL162" s="42">
        <f t="shared" si="40"/>
        <v>0</v>
      </c>
      <c r="AM162" s="43">
        <f t="shared" si="41"/>
        <v>41182.633060619686</v>
      </c>
      <c r="AO162" s="44">
        <v>7420.5707950421984</v>
      </c>
      <c r="AQ162" s="44">
        <v>97391.526315789481</v>
      </c>
      <c r="AS162" s="220"/>
      <c r="AT162" s="86">
        <v>-485581.25</v>
      </c>
      <c r="AU162" s="86">
        <v>-206907.92844495311</v>
      </c>
      <c r="AV162" s="86">
        <v>-1884.7271307596704</v>
      </c>
      <c r="AW162" s="86">
        <v>-58520</v>
      </c>
      <c r="AX162" s="129">
        <v>-164500.23143700001</v>
      </c>
    </row>
    <row r="163" spans="1:50">
      <c r="A163" s="26">
        <v>586</v>
      </c>
      <c r="B163" s="27">
        <v>1216</v>
      </c>
      <c r="C163" s="28"/>
      <c r="D163" s="29" t="s">
        <v>56</v>
      </c>
      <c r="E163" s="7">
        <v>239</v>
      </c>
      <c r="F163" s="7">
        <v>299345.33333333331</v>
      </c>
      <c r="G163" s="2">
        <v>1.7</v>
      </c>
      <c r="H163" s="7">
        <v>176085.49019607843</v>
      </c>
      <c r="I163" s="7">
        <v>35878.666666666664</v>
      </c>
      <c r="J163" s="30">
        <v>0</v>
      </c>
      <c r="K163" s="4">
        <v>1.65</v>
      </c>
      <c r="L163" s="7">
        <v>290541.0588235294</v>
      </c>
      <c r="M163" s="7">
        <v>29815.825000000001</v>
      </c>
      <c r="N163" s="7">
        <v>320356.88382352941</v>
      </c>
      <c r="O163" s="31">
        <v>1340.4053716465667</v>
      </c>
      <c r="P163" s="31">
        <v>2391.9120957014184</v>
      </c>
      <c r="Q163" s="31">
        <v>56.039073260905035</v>
      </c>
      <c r="R163" s="32">
        <v>92984.739608170523</v>
      </c>
      <c r="S163" s="33">
        <f t="shared" si="28"/>
        <v>389.05748790029509</v>
      </c>
      <c r="T163" s="34">
        <f t="shared" si="29"/>
        <v>72.304616154370109</v>
      </c>
      <c r="U163" s="32">
        <v>78292</v>
      </c>
      <c r="V163" s="33">
        <f t="shared" si="30"/>
        <v>327.58158995815899</v>
      </c>
      <c r="W163" s="35">
        <f t="shared" si="31"/>
        <v>86.000001973391875</v>
      </c>
      <c r="X163" s="36">
        <v>0</v>
      </c>
      <c r="Y163" s="37">
        <f t="shared" si="32"/>
        <v>0</v>
      </c>
      <c r="Z163" s="38">
        <f t="shared" si="33"/>
        <v>78292</v>
      </c>
      <c r="AA163" s="39">
        <f t="shared" si="34"/>
        <v>327.58158995815899</v>
      </c>
      <c r="AB163" s="40">
        <f t="shared" si="35"/>
        <v>86.000001973391875</v>
      </c>
      <c r="AC163" s="32">
        <f t="shared" si="36"/>
        <v>171276.73960817052</v>
      </c>
      <c r="AD163" s="33">
        <f t="shared" si="37"/>
        <v>716.63907785845413</v>
      </c>
      <c r="AE163" s="35">
        <f t="shared" si="38"/>
        <v>86.000001973391875</v>
      </c>
      <c r="AF163" s="41"/>
      <c r="AG163" s="119">
        <v>0</v>
      </c>
      <c r="AH163" s="41"/>
      <c r="AI163" s="32">
        <v>163447.42614400911</v>
      </c>
      <c r="AJ163" s="33">
        <f t="shared" si="39"/>
        <v>56.039073260905035</v>
      </c>
      <c r="AK163" s="33">
        <v>0</v>
      </c>
      <c r="AL163" s="42">
        <f t="shared" si="40"/>
        <v>0</v>
      </c>
      <c r="AM163" s="43">
        <f t="shared" si="41"/>
        <v>163447.42614400911</v>
      </c>
      <c r="AO163" s="44">
        <v>2364.1287471506457</v>
      </c>
      <c r="AQ163" s="44">
        <v>17608.549019607843</v>
      </c>
      <c r="AS163" s="220"/>
      <c r="AT163" s="86">
        <v>-122938.45</v>
      </c>
      <c r="AU163" s="86">
        <v>-52384.528494008257</v>
      </c>
      <c r="AV163" s="86">
        <v>-477.17138162241656</v>
      </c>
      <c r="AW163" s="86">
        <v>-25762</v>
      </c>
      <c r="AX163" s="129">
        <v>-41647.834019000002</v>
      </c>
    </row>
    <row r="164" spans="1:50">
      <c r="A164" s="26">
        <v>587</v>
      </c>
      <c r="B164" s="27">
        <v>1217</v>
      </c>
      <c r="C164" s="28"/>
      <c r="D164" s="29" t="s">
        <v>57</v>
      </c>
      <c r="E164" s="7">
        <v>3769.3333333333335</v>
      </c>
      <c r="F164" s="7">
        <v>6521605.666666667</v>
      </c>
      <c r="G164" s="2">
        <v>1.8433333333333335</v>
      </c>
      <c r="H164" s="7">
        <v>3541763.9464594126</v>
      </c>
      <c r="I164" s="7">
        <v>784612.66666666663</v>
      </c>
      <c r="J164" s="30">
        <v>0</v>
      </c>
      <c r="K164" s="4">
        <v>1.65</v>
      </c>
      <c r="L164" s="7">
        <v>5843910.5116580315</v>
      </c>
      <c r="M164" s="7">
        <v>636549.16666666663</v>
      </c>
      <c r="N164" s="7">
        <v>6480459.6783246985</v>
      </c>
      <c r="O164" s="31">
        <v>1719.2588463896441</v>
      </c>
      <c r="P164" s="31">
        <v>2391.9120957014184</v>
      </c>
      <c r="Q164" s="31">
        <v>71.878011298131696</v>
      </c>
      <c r="R164" s="32">
        <v>938118.09633016365</v>
      </c>
      <c r="S164" s="33">
        <f t="shared" si="28"/>
        <v>248.88170224535645</v>
      </c>
      <c r="T164" s="34">
        <f t="shared" si="29"/>
        <v>82.283147117822907</v>
      </c>
      <c r="U164" s="32">
        <v>335108</v>
      </c>
      <c r="V164" s="33">
        <f t="shared" si="30"/>
        <v>88.903784931022287</v>
      </c>
      <c r="W164" s="35">
        <f t="shared" si="31"/>
        <v>85.999997126265697</v>
      </c>
      <c r="X164" s="36">
        <v>0</v>
      </c>
      <c r="Y164" s="37">
        <f t="shared" si="32"/>
        <v>0</v>
      </c>
      <c r="Z164" s="38">
        <f t="shared" si="33"/>
        <v>335108</v>
      </c>
      <c r="AA164" s="39">
        <f t="shared" si="34"/>
        <v>88.903784931022287</v>
      </c>
      <c r="AB164" s="40">
        <f t="shared" si="35"/>
        <v>85.999997126265697</v>
      </c>
      <c r="AC164" s="32">
        <f t="shared" si="36"/>
        <v>1273226.0963301635</v>
      </c>
      <c r="AD164" s="33">
        <f t="shared" si="37"/>
        <v>337.78548717637875</v>
      </c>
      <c r="AE164" s="35">
        <f t="shared" si="38"/>
        <v>85.999997126265669</v>
      </c>
      <c r="AF164" s="41"/>
      <c r="AG164" s="119">
        <v>0</v>
      </c>
      <c r="AH164" s="41"/>
      <c r="AI164" s="32">
        <v>0</v>
      </c>
      <c r="AJ164" s="33">
        <f t="shared" si="39"/>
        <v>71.878011298131696</v>
      </c>
      <c r="AK164" s="33">
        <v>0</v>
      </c>
      <c r="AL164" s="42">
        <f t="shared" si="40"/>
        <v>0</v>
      </c>
      <c r="AM164" s="43">
        <f t="shared" si="41"/>
        <v>0</v>
      </c>
      <c r="AO164" s="44">
        <v>43180.19283447379</v>
      </c>
      <c r="AQ164" s="44">
        <v>354176.39464594127</v>
      </c>
      <c r="AS164" s="220"/>
      <c r="AT164" s="86">
        <v>-1930494.15</v>
      </c>
      <c r="AU164" s="86">
        <v>-822590.52484524262</v>
      </c>
      <c r="AV164" s="86">
        <v>-7492.9882645561902</v>
      </c>
      <c r="AW164" s="86">
        <v>-277437</v>
      </c>
      <c r="AX164" s="129">
        <v>-653992.97519499995</v>
      </c>
    </row>
    <row r="165" spans="1:50">
      <c r="A165" s="26">
        <v>588</v>
      </c>
      <c r="B165" s="27">
        <v>1218</v>
      </c>
      <c r="C165" s="28"/>
      <c r="D165" s="29" t="s">
        <v>58</v>
      </c>
      <c r="E165" s="7">
        <v>341</v>
      </c>
      <c r="F165" s="7">
        <v>624955.33333333337</v>
      </c>
      <c r="G165" s="2">
        <v>1.9733333333333334</v>
      </c>
      <c r="H165" s="7">
        <v>316531.44070869818</v>
      </c>
      <c r="I165" s="7">
        <v>97835.666666666672</v>
      </c>
      <c r="J165" s="30">
        <v>0</v>
      </c>
      <c r="K165" s="4">
        <v>1.65</v>
      </c>
      <c r="L165" s="7">
        <v>522276.87716935185</v>
      </c>
      <c r="M165" s="7">
        <v>81620.216666666674</v>
      </c>
      <c r="N165" s="7">
        <v>603897.09383601858</v>
      </c>
      <c r="O165" s="31">
        <v>1770.959219460465</v>
      </c>
      <c r="P165" s="31">
        <v>2391.9120957014184</v>
      </c>
      <c r="Q165" s="31">
        <v>74.039477564543958</v>
      </c>
      <c r="R165" s="32">
        <v>78345.624395321094</v>
      </c>
      <c r="S165" s="33">
        <f t="shared" si="28"/>
        <v>229.75256420915278</v>
      </c>
      <c r="T165" s="34">
        <f t="shared" si="29"/>
        <v>83.644870865662639</v>
      </c>
      <c r="U165" s="32">
        <v>19209</v>
      </c>
      <c r="V165" s="33">
        <f t="shared" si="30"/>
        <v>56.331378299120232</v>
      </c>
      <c r="W165" s="35">
        <f t="shared" si="31"/>
        <v>85.999948144646069</v>
      </c>
      <c r="X165" s="36">
        <v>0</v>
      </c>
      <c r="Y165" s="37">
        <f t="shared" si="32"/>
        <v>0</v>
      </c>
      <c r="Z165" s="38">
        <f t="shared" si="33"/>
        <v>19209</v>
      </c>
      <c r="AA165" s="39">
        <f t="shared" si="34"/>
        <v>56.331378299120232</v>
      </c>
      <c r="AB165" s="40">
        <f t="shared" si="35"/>
        <v>85.999948144646069</v>
      </c>
      <c r="AC165" s="32">
        <f t="shared" si="36"/>
        <v>97554.624395321094</v>
      </c>
      <c r="AD165" s="33">
        <f t="shared" si="37"/>
        <v>286.08394250827303</v>
      </c>
      <c r="AE165" s="35">
        <f t="shared" si="38"/>
        <v>85.999948144646069</v>
      </c>
      <c r="AF165" s="41"/>
      <c r="AG165" s="119">
        <v>0</v>
      </c>
      <c r="AH165" s="41"/>
      <c r="AI165" s="32">
        <v>15586.077550941936</v>
      </c>
      <c r="AJ165" s="33">
        <f t="shared" si="39"/>
        <v>74.039477564543958</v>
      </c>
      <c r="AK165" s="33">
        <v>0</v>
      </c>
      <c r="AL165" s="42">
        <f t="shared" si="40"/>
        <v>0</v>
      </c>
      <c r="AM165" s="43">
        <f t="shared" si="41"/>
        <v>15586.077550941936</v>
      </c>
      <c r="AO165" s="44">
        <v>3054.2993243086021</v>
      </c>
      <c r="AQ165" s="44">
        <v>31653.144070869817</v>
      </c>
      <c r="AS165" s="220"/>
      <c r="AT165" s="86">
        <v>-177977.9</v>
      </c>
      <c r="AU165" s="86">
        <v>-75837.016146137481</v>
      </c>
      <c r="AV165" s="86">
        <v>-690.80041021487921</v>
      </c>
      <c r="AW165" s="86">
        <v>-28832</v>
      </c>
      <c r="AX165" s="129">
        <v>-60293.517031000003</v>
      </c>
    </row>
    <row r="166" spans="1:50">
      <c r="A166" s="26">
        <v>589</v>
      </c>
      <c r="B166" s="27">
        <v>1219</v>
      </c>
      <c r="C166" s="28"/>
      <c r="D166" s="29" t="s">
        <v>59</v>
      </c>
      <c r="E166" s="7">
        <v>476.66666666666669</v>
      </c>
      <c r="F166" s="7">
        <v>821815.33333333337</v>
      </c>
      <c r="G166" s="2">
        <v>1.9400000000000002</v>
      </c>
      <c r="H166" s="7">
        <v>423616.15120274917</v>
      </c>
      <c r="I166" s="7">
        <v>133446.66666666666</v>
      </c>
      <c r="J166" s="30">
        <v>0</v>
      </c>
      <c r="K166" s="4">
        <v>1.65</v>
      </c>
      <c r="L166" s="7">
        <v>698966.64948453603</v>
      </c>
      <c r="M166" s="7">
        <v>109647.24583333335</v>
      </c>
      <c r="N166" s="7">
        <v>808613.89531786938</v>
      </c>
      <c r="O166" s="31">
        <v>1696.3927873801456</v>
      </c>
      <c r="P166" s="31">
        <v>2391.9120957014184</v>
      </c>
      <c r="Q166" s="31">
        <v>70.922037244963434</v>
      </c>
      <c r="R166" s="32">
        <v>122666.42201092852</v>
      </c>
      <c r="S166" s="33">
        <f t="shared" si="28"/>
        <v>257.342144078871</v>
      </c>
      <c r="T166" s="34">
        <f t="shared" si="29"/>
        <v>81.680883464326911</v>
      </c>
      <c r="U166" s="32">
        <v>49244</v>
      </c>
      <c r="V166" s="33">
        <f t="shared" si="30"/>
        <v>103.3090909090909</v>
      </c>
      <c r="W166" s="35">
        <f t="shared" si="31"/>
        <v>85.999984115841286</v>
      </c>
      <c r="X166" s="36">
        <v>0</v>
      </c>
      <c r="Y166" s="37">
        <f t="shared" si="32"/>
        <v>0</v>
      </c>
      <c r="Z166" s="38">
        <f t="shared" si="33"/>
        <v>49244</v>
      </c>
      <c r="AA166" s="39">
        <f t="shared" si="34"/>
        <v>103.3090909090909</v>
      </c>
      <c r="AB166" s="40">
        <f t="shared" si="35"/>
        <v>85.999984115841286</v>
      </c>
      <c r="AC166" s="32">
        <f t="shared" si="36"/>
        <v>171910.42201092851</v>
      </c>
      <c r="AD166" s="33">
        <f t="shared" si="37"/>
        <v>360.65123498796191</v>
      </c>
      <c r="AE166" s="35">
        <f t="shared" si="38"/>
        <v>85.999984115841286</v>
      </c>
      <c r="AF166" s="41"/>
      <c r="AG166" s="119">
        <v>0</v>
      </c>
      <c r="AH166" s="41"/>
      <c r="AI166" s="32">
        <v>121403.35328711836</v>
      </c>
      <c r="AJ166" s="33">
        <f t="shared" si="39"/>
        <v>70.922037244963434</v>
      </c>
      <c r="AK166" s="33">
        <v>0</v>
      </c>
      <c r="AL166" s="42">
        <f t="shared" si="40"/>
        <v>0</v>
      </c>
      <c r="AM166" s="43">
        <f t="shared" si="41"/>
        <v>121403.35328711836</v>
      </c>
      <c r="AO166" s="44">
        <v>3009.7638787454366</v>
      </c>
      <c r="AQ166" s="44">
        <v>42361.615120274917</v>
      </c>
      <c r="AS166" s="220"/>
      <c r="AT166" s="86">
        <v>-237646.75</v>
      </c>
      <c r="AU166" s="86">
        <v>-101262.14294657664</v>
      </c>
      <c r="AV166" s="86">
        <v>-922.39823560483876</v>
      </c>
      <c r="AW166" s="86">
        <v>-42784</v>
      </c>
      <c r="AX166" s="129">
        <v>-80507.528521</v>
      </c>
    </row>
    <row r="167" spans="1:50">
      <c r="A167" s="26">
        <v>590</v>
      </c>
      <c r="B167" s="27">
        <v>1220</v>
      </c>
      <c r="C167" s="28"/>
      <c r="D167" s="29" t="s">
        <v>60</v>
      </c>
      <c r="E167" s="7">
        <v>2571.3333333333335</v>
      </c>
      <c r="F167" s="7">
        <v>4243806.333333333</v>
      </c>
      <c r="G167" s="2">
        <v>1.8</v>
      </c>
      <c r="H167" s="7">
        <v>2357670.1851851852</v>
      </c>
      <c r="I167" s="7">
        <v>554050.33333333337</v>
      </c>
      <c r="J167" s="30">
        <v>0</v>
      </c>
      <c r="K167" s="4">
        <v>1.65</v>
      </c>
      <c r="L167" s="7">
        <v>3890155.8055555546</v>
      </c>
      <c r="M167" s="7">
        <v>455842.23750000005</v>
      </c>
      <c r="N167" s="7">
        <v>4345998.0430555549</v>
      </c>
      <c r="O167" s="31">
        <v>1690.1729490752741</v>
      </c>
      <c r="P167" s="31">
        <v>2391.9120957014184</v>
      </c>
      <c r="Q167" s="31">
        <v>70.662001003830284</v>
      </c>
      <c r="R167" s="32">
        <v>667629.94583913602</v>
      </c>
      <c r="S167" s="33">
        <f t="shared" si="28"/>
        <v>259.64348425167333</v>
      </c>
      <c r="T167" s="34">
        <f t="shared" si="29"/>
        <v>81.517060632413006</v>
      </c>
      <c r="U167" s="32">
        <v>275719</v>
      </c>
      <c r="V167" s="33">
        <f t="shared" si="30"/>
        <v>107.22802696396163</v>
      </c>
      <c r="W167" s="35">
        <f t="shared" si="31"/>
        <v>86.000002424323512</v>
      </c>
      <c r="X167" s="36">
        <v>0</v>
      </c>
      <c r="Y167" s="37">
        <f t="shared" si="32"/>
        <v>0</v>
      </c>
      <c r="Z167" s="38">
        <f t="shared" si="33"/>
        <v>275719</v>
      </c>
      <c r="AA167" s="39">
        <f t="shared" si="34"/>
        <v>107.22802696396163</v>
      </c>
      <c r="AB167" s="40">
        <f t="shared" si="35"/>
        <v>86.000002424323512</v>
      </c>
      <c r="AC167" s="32">
        <f t="shared" si="36"/>
        <v>943348.94583913602</v>
      </c>
      <c r="AD167" s="33">
        <f t="shared" si="37"/>
        <v>366.87151121563494</v>
      </c>
      <c r="AE167" s="35">
        <f t="shared" si="38"/>
        <v>86.000002424323512</v>
      </c>
      <c r="AF167" s="41"/>
      <c r="AG167" s="119">
        <v>0</v>
      </c>
      <c r="AH167" s="41"/>
      <c r="AI167" s="32">
        <v>0</v>
      </c>
      <c r="AJ167" s="33">
        <f t="shared" si="39"/>
        <v>70.662001003830284</v>
      </c>
      <c r="AK167" s="33">
        <v>0</v>
      </c>
      <c r="AL167" s="42">
        <f t="shared" si="40"/>
        <v>0</v>
      </c>
      <c r="AM167" s="43">
        <f t="shared" si="41"/>
        <v>0</v>
      </c>
      <c r="AO167" s="44">
        <v>24380.113814425997</v>
      </c>
      <c r="AQ167" s="44">
        <v>235767.01851851851</v>
      </c>
      <c r="AS167" s="220"/>
      <c r="AT167" s="86">
        <v>-1334834.05</v>
      </c>
      <c r="AU167" s="86">
        <v>-568777.62109603116</v>
      </c>
      <c r="AV167" s="86">
        <v>-5181.0030766115942</v>
      </c>
      <c r="AW167" s="86">
        <v>-173791</v>
      </c>
      <c r="AX167" s="129">
        <v>-452201.37773299997</v>
      </c>
    </row>
    <row r="168" spans="1:50">
      <c r="A168" s="26">
        <v>591</v>
      </c>
      <c r="B168" s="27">
        <v>1221</v>
      </c>
      <c r="C168" s="28"/>
      <c r="D168" s="29" t="s">
        <v>61</v>
      </c>
      <c r="E168" s="7">
        <v>100.66666666666667</v>
      </c>
      <c r="F168" s="7">
        <v>104733.33333333333</v>
      </c>
      <c r="G168" s="2">
        <v>1.6900000000000002</v>
      </c>
      <c r="H168" s="7">
        <v>61972.386587771201</v>
      </c>
      <c r="I168" s="7">
        <v>22526.666666666668</v>
      </c>
      <c r="J168" s="30">
        <v>0</v>
      </c>
      <c r="K168" s="4">
        <v>1.65</v>
      </c>
      <c r="L168" s="7">
        <v>102254.43786982249</v>
      </c>
      <c r="M168" s="7">
        <v>18571.995833333334</v>
      </c>
      <c r="N168" s="7">
        <v>120826.43370315582</v>
      </c>
      <c r="O168" s="31">
        <v>1200.2625864551903</v>
      </c>
      <c r="P168" s="31">
        <v>2391.9120957014184</v>
      </c>
      <c r="Q168" s="31">
        <v>50.180045855874909</v>
      </c>
      <c r="R168" s="32">
        <v>44384.972054391175</v>
      </c>
      <c r="S168" s="33">
        <f t="shared" si="28"/>
        <v>440.91031842110436</v>
      </c>
      <c r="T168" s="34">
        <f t="shared" si="29"/>
        <v>68.613428889201145</v>
      </c>
      <c r="U168" s="32">
        <v>41864</v>
      </c>
      <c r="V168" s="33">
        <f t="shared" si="30"/>
        <v>415.86754966887418</v>
      </c>
      <c r="W168" s="35">
        <f t="shared" si="31"/>
        <v>85.999834953882313</v>
      </c>
      <c r="X168" s="36">
        <v>0</v>
      </c>
      <c r="Y168" s="37">
        <f t="shared" si="32"/>
        <v>0</v>
      </c>
      <c r="Z168" s="38">
        <f t="shared" si="33"/>
        <v>41864</v>
      </c>
      <c r="AA168" s="39">
        <f t="shared" si="34"/>
        <v>415.86754966887418</v>
      </c>
      <c r="AB168" s="40">
        <f t="shared" si="35"/>
        <v>85.999834953882313</v>
      </c>
      <c r="AC168" s="32">
        <f t="shared" si="36"/>
        <v>86248.972054391168</v>
      </c>
      <c r="AD168" s="33">
        <f t="shared" si="37"/>
        <v>856.77786808997848</v>
      </c>
      <c r="AE168" s="35">
        <f t="shared" si="38"/>
        <v>85.999834953882313</v>
      </c>
      <c r="AF168" s="41"/>
      <c r="AG168" s="119">
        <v>0</v>
      </c>
      <c r="AH168" s="41"/>
      <c r="AI168" s="32">
        <v>120799.99999999999</v>
      </c>
      <c r="AJ168" s="33">
        <f t="shared" si="39"/>
        <v>50.180045855874909</v>
      </c>
      <c r="AK168" s="33">
        <v>0</v>
      </c>
      <c r="AL168" s="42">
        <f t="shared" si="40"/>
        <v>0</v>
      </c>
      <c r="AM168" s="43">
        <f t="shared" si="41"/>
        <v>120799.99999999999</v>
      </c>
      <c r="AO168" s="44">
        <v>977.49845041852348</v>
      </c>
      <c r="AQ168" s="44">
        <v>6197.2386587771207</v>
      </c>
      <c r="AS168" s="220"/>
      <c r="AT168" s="86">
        <v>-51438.7</v>
      </c>
      <c r="AU168" s="86">
        <v>-21918.212758999271</v>
      </c>
      <c r="AV168" s="86">
        <v>-199.65329774996511</v>
      </c>
      <c r="AW168" s="86">
        <v>-4925</v>
      </c>
      <c r="AX168" s="129">
        <v>-17425.871974000002</v>
      </c>
    </row>
    <row r="169" spans="1:50">
      <c r="A169" s="26">
        <v>592</v>
      </c>
      <c r="B169" s="27">
        <v>1222</v>
      </c>
      <c r="C169" s="28"/>
      <c r="D169" s="29" t="s">
        <v>62</v>
      </c>
      <c r="E169" s="7">
        <v>601.33333333333337</v>
      </c>
      <c r="F169" s="7">
        <v>928156.66666666663</v>
      </c>
      <c r="G169" s="2">
        <v>1.7333333333333334</v>
      </c>
      <c r="H169" s="7">
        <v>535620.96949891059</v>
      </c>
      <c r="I169" s="7">
        <v>136510</v>
      </c>
      <c r="J169" s="30">
        <v>0</v>
      </c>
      <c r="K169" s="4">
        <v>1.65</v>
      </c>
      <c r="L169" s="7">
        <v>883774.59967320261</v>
      </c>
      <c r="M169" s="7">
        <v>121070.11916666669</v>
      </c>
      <c r="N169" s="7">
        <v>1004844.7188398693</v>
      </c>
      <c r="O169" s="31">
        <v>1671.0278029487847</v>
      </c>
      <c r="P169" s="31">
        <v>2391.9120957014184</v>
      </c>
      <c r="Q169" s="31">
        <v>69.861589226119222</v>
      </c>
      <c r="R169" s="32">
        <v>160391.94924217602</v>
      </c>
      <c r="S169" s="33">
        <f t="shared" si="28"/>
        <v>266.72718831847453</v>
      </c>
      <c r="T169" s="34">
        <f t="shared" si="29"/>
        <v>81.012801212455059</v>
      </c>
      <c r="U169" s="32">
        <v>71733</v>
      </c>
      <c r="V169" s="33">
        <f t="shared" si="30"/>
        <v>119.28991130820398</v>
      </c>
      <c r="W169" s="35">
        <f t="shared" si="31"/>
        <v>86.000020915160007</v>
      </c>
      <c r="X169" s="36">
        <v>0</v>
      </c>
      <c r="Y169" s="37">
        <f t="shared" si="32"/>
        <v>0</v>
      </c>
      <c r="Z169" s="38">
        <f t="shared" si="33"/>
        <v>71733</v>
      </c>
      <c r="AA169" s="39">
        <f t="shared" si="34"/>
        <v>119.28991130820398</v>
      </c>
      <c r="AB169" s="40">
        <f t="shared" si="35"/>
        <v>86.000020915160007</v>
      </c>
      <c r="AC169" s="32">
        <f t="shared" si="36"/>
        <v>232124.94924217602</v>
      </c>
      <c r="AD169" s="33">
        <f t="shared" si="37"/>
        <v>386.01709962667849</v>
      </c>
      <c r="AE169" s="35">
        <f t="shared" si="38"/>
        <v>86.000020915160007</v>
      </c>
      <c r="AF169" s="41"/>
      <c r="AG169" s="119">
        <v>0</v>
      </c>
      <c r="AH169" s="41"/>
      <c r="AI169" s="32">
        <v>68008.052904862358</v>
      </c>
      <c r="AJ169" s="33">
        <f t="shared" si="39"/>
        <v>69.861589226119222</v>
      </c>
      <c r="AK169" s="33">
        <v>0</v>
      </c>
      <c r="AL169" s="42">
        <f t="shared" si="40"/>
        <v>0</v>
      </c>
      <c r="AM169" s="43">
        <f t="shared" si="41"/>
        <v>68008.052904862358</v>
      </c>
      <c r="AO169" s="44">
        <v>4495.4848189762542</v>
      </c>
      <c r="AQ169" s="44">
        <v>53562.096949891064</v>
      </c>
      <c r="AS169" s="220"/>
      <c r="AT169" s="86">
        <v>-304517.05</v>
      </c>
      <c r="AU169" s="86">
        <v>-129755.81953327569</v>
      </c>
      <c r="AV169" s="86">
        <v>-1181.9475226797933</v>
      </c>
      <c r="AW169" s="86">
        <v>-42468</v>
      </c>
      <c r="AX169" s="129">
        <v>-103161.162088</v>
      </c>
    </row>
    <row r="170" spans="1:50">
      <c r="A170" s="26">
        <v>593</v>
      </c>
      <c r="B170" s="27">
        <v>1223</v>
      </c>
      <c r="C170" s="28"/>
      <c r="D170" s="29" t="s">
        <v>63</v>
      </c>
      <c r="E170" s="7">
        <v>5502.666666666667</v>
      </c>
      <c r="F170" s="7">
        <v>11764217.333333334</v>
      </c>
      <c r="G170" s="2">
        <v>1.7633333333333334</v>
      </c>
      <c r="H170" s="7">
        <v>6667699.2011430794</v>
      </c>
      <c r="I170" s="7">
        <v>1322533.6666666667</v>
      </c>
      <c r="J170" s="30">
        <v>0</v>
      </c>
      <c r="K170" s="4">
        <v>1.65</v>
      </c>
      <c r="L170" s="7">
        <v>11001703.681886079</v>
      </c>
      <c r="M170" s="7">
        <v>1078572.8875</v>
      </c>
      <c r="N170" s="7">
        <v>12080276.569386078</v>
      </c>
      <c r="O170" s="31">
        <v>2195.3495098230092</v>
      </c>
      <c r="P170" s="31">
        <v>2391.9120957014184</v>
      </c>
      <c r="Q170" s="31">
        <v>91.782198592011042</v>
      </c>
      <c r="R170" s="32">
        <v>400198.80401396303</v>
      </c>
      <c r="S170" s="33">
        <f t="shared" si="28"/>
        <v>72.728156775011456</v>
      </c>
      <c r="T170" s="34">
        <f t="shared" si="29"/>
        <v>94.822785112966884</v>
      </c>
      <c r="U170" s="32">
        <v>0</v>
      </c>
      <c r="V170" s="33">
        <f t="shared" si="30"/>
        <v>0</v>
      </c>
      <c r="W170" s="35">
        <f t="shared" si="31"/>
        <v>94.822785112966884</v>
      </c>
      <c r="X170" s="36">
        <v>0</v>
      </c>
      <c r="Y170" s="37">
        <f t="shared" si="32"/>
        <v>0</v>
      </c>
      <c r="Z170" s="38">
        <f t="shared" si="33"/>
        <v>0</v>
      </c>
      <c r="AA170" s="39">
        <f t="shared" si="34"/>
        <v>0</v>
      </c>
      <c r="AB170" s="40">
        <f t="shared" si="35"/>
        <v>94.822785112966884</v>
      </c>
      <c r="AC170" s="32">
        <f t="shared" si="36"/>
        <v>400198.80401396303</v>
      </c>
      <c r="AD170" s="33">
        <f t="shared" si="37"/>
        <v>72.728156775011456</v>
      </c>
      <c r="AE170" s="35">
        <f t="shared" si="38"/>
        <v>94.822785112966884</v>
      </c>
      <c r="AF170" s="41"/>
      <c r="AG170" s="119">
        <v>0</v>
      </c>
      <c r="AH170" s="41"/>
      <c r="AI170" s="32">
        <v>0</v>
      </c>
      <c r="AJ170" s="33">
        <f t="shared" si="39"/>
        <v>91.782198592011042</v>
      </c>
      <c r="AK170" s="33">
        <v>0</v>
      </c>
      <c r="AL170" s="42">
        <f t="shared" si="40"/>
        <v>0</v>
      </c>
      <c r="AM170" s="43">
        <f t="shared" si="41"/>
        <v>0</v>
      </c>
      <c r="AO170" s="44">
        <v>61688.280350469657</v>
      </c>
      <c r="AQ170" s="44">
        <v>666769.92011430801</v>
      </c>
      <c r="AS170" s="220"/>
      <c r="AT170" s="86">
        <v>-2851246.7</v>
      </c>
      <c r="AU170" s="86">
        <v>-1214926.5332313296</v>
      </c>
      <c r="AV170" s="86">
        <v>-11066.782294280565</v>
      </c>
      <c r="AW170" s="86">
        <v>-420487</v>
      </c>
      <c r="AX170" s="129">
        <v>-965916.08353499998</v>
      </c>
    </row>
    <row r="171" spans="1:50">
      <c r="A171" s="26">
        <v>594</v>
      </c>
      <c r="B171" s="27">
        <v>1224</v>
      </c>
      <c r="C171" s="28"/>
      <c r="D171" s="29" t="s">
        <v>64</v>
      </c>
      <c r="E171" s="7">
        <v>2487.3333333333335</v>
      </c>
      <c r="F171" s="7">
        <v>4631003.333333333</v>
      </c>
      <c r="G171" s="2">
        <v>1.7733333333333334</v>
      </c>
      <c r="H171" s="7">
        <v>2609965.313897986</v>
      </c>
      <c r="I171" s="7">
        <v>487061.66666666669</v>
      </c>
      <c r="J171" s="30">
        <v>0</v>
      </c>
      <c r="K171" s="4">
        <v>1.65</v>
      </c>
      <c r="L171" s="7">
        <v>4306442.7679316765</v>
      </c>
      <c r="M171" s="7">
        <v>497147.34250000003</v>
      </c>
      <c r="N171" s="7">
        <v>4803590.1104316767</v>
      </c>
      <c r="O171" s="31">
        <v>1931.2208967160318</v>
      </c>
      <c r="P171" s="31">
        <v>2391.9120957014184</v>
      </c>
      <c r="Q171" s="31">
        <v>80.739626685557994</v>
      </c>
      <c r="R171" s="32">
        <v>423980.25297557109</v>
      </c>
      <c r="S171" s="33">
        <f t="shared" si="28"/>
        <v>170.45574362459303</v>
      </c>
      <c r="T171" s="34">
        <f t="shared" si="29"/>
        <v>87.865964811901478</v>
      </c>
      <c r="U171" s="32">
        <v>0</v>
      </c>
      <c r="V171" s="33">
        <f t="shared" si="30"/>
        <v>0</v>
      </c>
      <c r="W171" s="35">
        <f t="shared" si="31"/>
        <v>87.865964811901478</v>
      </c>
      <c r="X171" s="36">
        <v>0</v>
      </c>
      <c r="Y171" s="37">
        <f t="shared" si="32"/>
        <v>0</v>
      </c>
      <c r="Z171" s="38">
        <f t="shared" si="33"/>
        <v>0</v>
      </c>
      <c r="AA171" s="39">
        <f t="shared" si="34"/>
        <v>0</v>
      </c>
      <c r="AB171" s="40">
        <f t="shared" si="35"/>
        <v>87.865964811901478</v>
      </c>
      <c r="AC171" s="32">
        <f t="shared" si="36"/>
        <v>423980.25297557109</v>
      </c>
      <c r="AD171" s="33">
        <f t="shared" si="37"/>
        <v>170.45574362459303</v>
      </c>
      <c r="AE171" s="35">
        <f t="shared" si="38"/>
        <v>87.865964811901478</v>
      </c>
      <c r="AF171" s="41"/>
      <c r="AG171" s="119">
        <v>0</v>
      </c>
      <c r="AH171" s="41"/>
      <c r="AI171" s="32">
        <v>0</v>
      </c>
      <c r="AJ171" s="33">
        <f t="shared" si="39"/>
        <v>80.739626685557994</v>
      </c>
      <c r="AK171" s="33">
        <v>0</v>
      </c>
      <c r="AL171" s="42">
        <f t="shared" si="40"/>
        <v>0</v>
      </c>
      <c r="AM171" s="43">
        <f t="shared" si="41"/>
        <v>0</v>
      </c>
      <c r="AO171" s="44">
        <v>23596.723110769362</v>
      </c>
      <c r="AQ171" s="44">
        <v>260996.53138979859</v>
      </c>
      <c r="AS171" s="220"/>
      <c r="AT171" s="86">
        <v>-1272078.8500000001</v>
      </c>
      <c r="AU171" s="86">
        <v>-542037.40153005195</v>
      </c>
      <c r="AV171" s="86">
        <v>-4937.4260533566367</v>
      </c>
      <c r="AW171" s="86">
        <v>-191749</v>
      </c>
      <c r="AX171" s="129">
        <v>-430941.81392400002</v>
      </c>
    </row>
    <row r="172" spans="1:50">
      <c r="A172" s="26">
        <v>602</v>
      </c>
      <c r="B172" s="27">
        <v>2302</v>
      </c>
      <c r="C172" s="28"/>
      <c r="D172" s="29" t="s">
        <v>151</v>
      </c>
      <c r="E172" s="7">
        <v>949.66666666666663</v>
      </c>
      <c r="F172" s="7">
        <v>1174036.6666666667</v>
      </c>
      <c r="G172" s="2">
        <v>1.64</v>
      </c>
      <c r="H172" s="7">
        <v>715876.01626016258</v>
      </c>
      <c r="I172" s="7">
        <v>110373</v>
      </c>
      <c r="J172" s="30">
        <v>0</v>
      </c>
      <c r="K172" s="4">
        <v>1.65</v>
      </c>
      <c r="L172" s="7">
        <v>1181195.4268292682</v>
      </c>
      <c r="M172" s="7">
        <v>112901.05833333335</v>
      </c>
      <c r="N172" s="7">
        <v>1294096.4851626016</v>
      </c>
      <c r="O172" s="31">
        <v>1362.6849615611811</v>
      </c>
      <c r="P172" s="31">
        <v>2391.9120957014184</v>
      </c>
      <c r="Q172" s="31">
        <v>56.970528474274026</v>
      </c>
      <c r="R172" s="32">
        <v>361646.39963708277</v>
      </c>
      <c r="S172" s="33">
        <f t="shared" si="28"/>
        <v>380.81403963188779</v>
      </c>
      <c r="T172" s="34">
        <f t="shared" si="29"/>
        <v>72.89143293879259</v>
      </c>
      <c r="U172" s="32">
        <v>297764</v>
      </c>
      <c r="V172" s="33">
        <f t="shared" si="30"/>
        <v>313.54580554580554</v>
      </c>
      <c r="W172" s="35">
        <f t="shared" si="31"/>
        <v>86.000016908466392</v>
      </c>
      <c r="X172" s="36">
        <v>0</v>
      </c>
      <c r="Y172" s="37">
        <f t="shared" si="32"/>
        <v>0</v>
      </c>
      <c r="Z172" s="38">
        <f t="shared" si="33"/>
        <v>297764</v>
      </c>
      <c r="AA172" s="39">
        <f t="shared" si="34"/>
        <v>313.54580554580554</v>
      </c>
      <c r="AB172" s="40">
        <f t="shared" si="35"/>
        <v>86.000016908466392</v>
      </c>
      <c r="AC172" s="32">
        <f t="shared" si="36"/>
        <v>659410.39963708282</v>
      </c>
      <c r="AD172" s="33">
        <f t="shared" si="37"/>
        <v>694.35984517769339</v>
      </c>
      <c r="AE172" s="35">
        <f t="shared" si="38"/>
        <v>86.000016908466392</v>
      </c>
      <c r="AF172" s="41"/>
      <c r="AG172" s="119">
        <v>0</v>
      </c>
      <c r="AH172" s="41"/>
      <c r="AI172" s="32">
        <v>97090.815621213071</v>
      </c>
      <c r="AJ172" s="33">
        <f t="shared" si="39"/>
        <v>56.970528474274026</v>
      </c>
      <c r="AK172" s="33">
        <v>0</v>
      </c>
      <c r="AL172" s="42">
        <f t="shared" si="40"/>
        <v>0</v>
      </c>
      <c r="AM172" s="43">
        <f t="shared" si="41"/>
        <v>97090.815621213071</v>
      </c>
      <c r="AO172" s="44">
        <v>4842.5403911902504</v>
      </c>
      <c r="AQ172" s="44">
        <v>71587.601626016258</v>
      </c>
      <c r="AS172" s="220"/>
      <c r="AT172" s="86">
        <v>-483009.3</v>
      </c>
      <c r="AU172" s="86">
        <v>-205812.01780700317</v>
      </c>
      <c r="AV172" s="86">
        <v>-1874.7444658721722</v>
      </c>
      <c r="AW172" s="86">
        <v>-51321</v>
      </c>
      <c r="AX172" s="129">
        <v>-163628.93783899999</v>
      </c>
    </row>
    <row r="173" spans="1:50">
      <c r="A173" s="26">
        <v>603</v>
      </c>
      <c r="B173" s="27">
        <v>2303</v>
      </c>
      <c r="C173" s="28"/>
      <c r="D173" s="29" t="s">
        <v>152</v>
      </c>
      <c r="E173" s="7">
        <v>1733.3333333333333</v>
      </c>
      <c r="F173" s="7">
        <v>2586266</v>
      </c>
      <c r="G173" s="2">
        <v>1.6366666666666665</v>
      </c>
      <c r="H173" s="7">
        <v>1580198.3340815005</v>
      </c>
      <c r="I173" s="7">
        <v>300612</v>
      </c>
      <c r="J173" s="30">
        <v>0</v>
      </c>
      <c r="K173" s="4">
        <v>1.65</v>
      </c>
      <c r="L173" s="7">
        <v>2607327.2512344755</v>
      </c>
      <c r="M173" s="7">
        <v>309025.05624999997</v>
      </c>
      <c r="N173" s="7">
        <v>2916352.3074844754</v>
      </c>
      <c r="O173" s="31">
        <v>1682.510946625659</v>
      </c>
      <c r="P173" s="31">
        <v>2391.9120957014184</v>
      </c>
      <c r="Q173" s="31">
        <v>70.341671403784161</v>
      </c>
      <c r="R173" s="32">
        <v>454962.60360725364</v>
      </c>
      <c r="S173" s="33">
        <f t="shared" si="28"/>
        <v>262.47842515803097</v>
      </c>
      <c r="T173" s="34">
        <f t="shared" si="29"/>
        <v>81.31525298438396</v>
      </c>
      <c r="U173" s="32">
        <v>194229</v>
      </c>
      <c r="V173" s="33">
        <f t="shared" si="30"/>
        <v>112.05519230769231</v>
      </c>
      <c r="W173" s="35">
        <f t="shared" si="31"/>
        <v>86.000006763967676</v>
      </c>
      <c r="X173" s="36">
        <v>0</v>
      </c>
      <c r="Y173" s="37">
        <f t="shared" si="32"/>
        <v>0</v>
      </c>
      <c r="Z173" s="38">
        <f t="shared" si="33"/>
        <v>194229</v>
      </c>
      <c r="AA173" s="39">
        <f t="shared" si="34"/>
        <v>112.05519230769231</v>
      </c>
      <c r="AB173" s="40">
        <f t="shared" si="35"/>
        <v>86.000006763967676</v>
      </c>
      <c r="AC173" s="32">
        <f t="shared" si="36"/>
        <v>649191.60360725364</v>
      </c>
      <c r="AD173" s="33">
        <f t="shared" si="37"/>
        <v>374.5336174657233</v>
      </c>
      <c r="AE173" s="35">
        <f t="shared" si="38"/>
        <v>86.000006763967676</v>
      </c>
      <c r="AF173" s="41"/>
      <c r="AG173" s="119">
        <v>0</v>
      </c>
      <c r="AH173" s="41"/>
      <c r="AI173" s="32">
        <v>0</v>
      </c>
      <c r="AJ173" s="33">
        <f t="shared" si="39"/>
        <v>70.341671403784161</v>
      </c>
      <c r="AK173" s="33">
        <v>0</v>
      </c>
      <c r="AL173" s="42">
        <f t="shared" si="40"/>
        <v>0</v>
      </c>
      <c r="AM173" s="43">
        <f t="shared" si="41"/>
        <v>0</v>
      </c>
      <c r="AO173" s="44">
        <v>14261.589970515057</v>
      </c>
      <c r="AQ173" s="44">
        <v>158019.83340815007</v>
      </c>
      <c r="AS173" s="220"/>
      <c r="AT173" s="86">
        <v>-890403.75</v>
      </c>
      <c r="AU173" s="86">
        <v>-379404.26285827742</v>
      </c>
      <c r="AV173" s="86">
        <v>-3455.9985840518957</v>
      </c>
      <c r="AW173" s="86">
        <v>-133085</v>
      </c>
      <c r="AX173" s="129">
        <v>-301641.84387500002</v>
      </c>
    </row>
    <row r="174" spans="1:50">
      <c r="A174" s="26">
        <v>604</v>
      </c>
      <c r="B174" s="27">
        <v>2304</v>
      </c>
      <c r="C174" s="28"/>
      <c r="D174" s="29" t="s">
        <v>153</v>
      </c>
      <c r="E174" s="7">
        <v>383</v>
      </c>
      <c r="F174" s="7">
        <v>478986</v>
      </c>
      <c r="G174" s="2">
        <v>1.7633333333333334</v>
      </c>
      <c r="H174" s="7">
        <v>271089.22581256513</v>
      </c>
      <c r="I174" s="7">
        <v>52240</v>
      </c>
      <c r="J174" s="30">
        <v>0</v>
      </c>
      <c r="K174" s="4">
        <v>1.65</v>
      </c>
      <c r="L174" s="7">
        <v>447297.22259073245</v>
      </c>
      <c r="M174" s="7">
        <v>42614.175000000003</v>
      </c>
      <c r="N174" s="7">
        <v>489911.39759073243</v>
      </c>
      <c r="O174" s="31">
        <v>1279.142030263009</v>
      </c>
      <c r="P174" s="31">
        <v>2391.9120957014184</v>
      </c>
      <c r="Q174" s="31">
        <v>53.47780265678643</v>
      </c>
      <c r="R174" s="32">
        <v>157690.64597327696</v>
      </c>
      <c r="S174" s="33">
        <f t="shared" si="28"/>
        <v>411.72492421221136</v>
      </c>
      <c r="T174" s="34">
        <f t="shared" si="29"/>
        <v>70.691015673775397</v>
      </c>
      <c r="U174" s="32">
        <v>140246</v>
      </c>
      <c r="V174" s="33">
        <f t="shared" si="30"/>
        <v>366.177545691906</v>
      </c>
      <c r="W174" s="35">
        <f t="shared" si="31"/>
        <v>86.000004091450748</v>
      </c>
      <c r="X174" s="36">
        <v>0</v>
      </c>
      <c r="Y174" s="37">
        <f t="shared" si="32"/>
        <v>0</v>
      </c>
      <c r="Z174" s="38">
        <f t="shared" si="33"/>
        <v>140246</v>
      </c>
      <c r="AA174" s="39">
        <f t="shared" si="34"/>
        <v>366.177545691906</v>
      </c>
      <c r="AB174" s="40">
        <f t="shared" si="35"/>
        <v>86.000004091450748</v>
      </c>
      <c r="AC174" s="32">
        <f t="shared" si="36"/>
        <v>297936.64597327693</v>
      </c>
      <c r="AD174" s="33">
        <f t="shared" si="37"/>
        <v>777.90246990411742</v>
      </c>
      <c r="AE174" s="35">
        <f t="shared" si="38"/>
        <v>86.000004091450748</v>
      </c>
      <c r="AF174" s="41"/>
      <c r="AG174" s="119">
        <v>0</v>
      </c>
      <c r="AH174" s="41"/>
      <c r="AI174" s="32">
        <v>26265.568900612612</v>
      </c>
      <c r="AJ174" s="33">
        <f t="shared" si="39"/>
        <v>53.47780265678643</v>
      </c>
      <c r="AK174" s="33">
        <v>0</v>
      </c>
      <c r="AL174" s="42">
        <f t="shared" si="40"/>
        <v>0</v>
      </c>
      <c r="AM174" s="43">
        <f t="shared" si="41"/>
        <v>26265.568900612612</v>
      </c>
      <c r="AO174" s="44">
        <v>1739.8974744946581</v>
      </c>
      <c r="AQ174" s="44">
        <v>27108.922581256513</v>
      </c>
      <c r="AS174" s="220"/>
      <c r="AT174" s="86">
        <v>-198553.35</v>
      </c>
      <c r="AU174" s="86">
        <v>-84604.301249737182</v>
      </c>
      <c r="AV174" s="86">
        <v>-770.66172931486528</v>
      </c>
      <c r="AW174" s="86">
        <v>-17917</v>
      </c>
      <c r="AX174" s="129">
        <v>-67263.865820999999</v>
      </c>
    </row>
    <row r="175" spans="1:50">
      <c r="A175" s="26">
        <v>605</v>
      </c>
      <c r="B175" s="27">
        <v>2305</v>
      </c>
      <c r="C175" s="28"/>
      <c r="D175" s="29" t="s">
        <v>154</v>
      </c>
      <c r="E175" s="7">
        <v>1374.3333333333333</v>
      </c>
      <c r="F175" s="7">
        <v>1843739</v>
      </c>
      <c r="G175" s="2">
        <v>1.7233333333333334</v>
      </c>
      <c r="H175" s="7">
        <v>1070332.3779930139</v>
      </c>
      <c r="I175" s="7">
        <v>186036.33333333334</v>
      </c>
      <c r="J175" s="30">
        <v>0</v>
      </c>
      <c r="K175" s="4">
        <v>1.65</v>
      </c>
      <c r="L175" s="7">
        <v>1766048.4236884732</v>
      </c>
      <c r="M175" s="7">
        <v>190207.17458333334</v>
      </c>
      <c r="N175" s="7">
        <v>1956255.5982718065</v>
      </c>
      <c r="O175" s="31">
        <v>1423.4214879494107</v>
      </c>
      <c r="P175" s="31">
        <v>2391.9120957014184</v>
      </c>
      <c r="Q175" s="31">
        <v>59.509774230728922</v>
      </c>
      <c r="R175" s="32">
        <v>492480.70234392164</v>
      </c>
      <c r="S175" s="33">
        <f t="shared" si="28"/>
        <v>358.3415248682428</v>
      </c>
      <c r="T175" s="34">
        <f t="shared" si="29"/>
        <v>74.491157765359148</v>
      </c>
      <c r="U175" s="32">
        <v>378328</v>
      </c>
      <c r="V175" s="33">
        <f t="shared" si="30"/>
        <v>275.28110599078343</v>
      </c>
      <c r="W175" s="35">
        <f t="shared" si="31"/>
        <v>85.999988147775767</v>
      </c>
      <c r="X175" s="36">
        <v>0</v>
      </c>
      <c r="Y175" s="37">
        <f t="shared" si="32"/>
        <v>0</v>
      </c>
      <c r="Z175" s="38">
        <f t="shared" si="33"/>
        <v>378328</v>
      </c>
      <c r="AA175" s="39">
        <f t="shared" si="34"/>
        <v>275.28110599078343</v>
      </c>
      <c r="AB175" s="40">
        <f t="shared" si="35"/>
        <v>85.999988147775767</v>
      </c>
      <c r="AC175" s="32">
        <f t="shared" si="36"/>
        <v>870808.70234392164</v>
      </c>
      <c r="AD175" s="33">
        <f t="shared" si="37"/>
        <v>633.62263085902623</v>
      </c>
      <c r="AE175" s="35">
        <f t="shared" si="38"/>
        <v>85.999988147775767</v>
      </c>
      <c r="AF175" s="41"/>
      <c r="AG175" s="119">
        <v>0</v>
      </c>
      <c r="AH175" s="41"/>
      <c r="AI175" s="32">
        <v>92810.226942696318</v>
      </c>
      <c r="AJ175" s="33">
        <f t="shared" si="39"/>
        <v>59.509774230728922</v>
      </c>
      <c r="AK175" s="33">
        <v>0</v>
      </c>
      <c r="AL175" s="42">
        <f t="shared" si="40"/>
        <v>0</v>
      </c>
      <c r="AM175" s="43">
        <f t="shared" si="41"/>
        <v>92810.226942696318</v>
      </c>
      <c r="AO175" s="44">
        <v>8813.7245944378246</v>
      </c>
      <c r="AQ175" s="44">
        <v>107033.23779930139</v>
      </c>
      <c r="AS175" s="220"/>
      <c r="AT175" s="86">
        <v>-705738.85</v>
      </c>
      <c r="AU175" s="86">
        <v>-300717.87905346998</v>
      </c>
      <c r="AV175" s="86">
        <v>-2739.2432451295213</v>
      </c>
      <c r="AW175" s="86">
        <v>-107874</v>
      </c>
      <c r="AX175" s="129">
        <v>-239082.963487</v>
      </c>
    </row>
    <row r="176" spans="1:50">
      <c r="A176" s="26">
        <v>606</v>
      </c>
      <c r="B176" s="27">
        <v>2306</v>
      </c>
      <c r="C176" s="28"/>
      <c r="D176" s="29" t="s">
        <v>155</v>
      </c>
      <c r="E176" s="7">
        <v>525.66666666666663</v>
      </c>
      <c r="F176" s="7">
        <v>824904.66666666663</v>
      </c>
      <c r="G176" s="2">
        <v>1.7133333333333336</v>
      </c>
      <c r="H176" s="7">
        <v>481378.10090550478</v>
      </c>
      <c r="I176" s="7">
        <v>68302.666666666672</v>
      </c>
      <c r="J176" s="30">
        <v>0</v>
      </c>
      <c r="K176" s="4">
        <v>1.65</v>
      </c>
      <c r="L176" s="7">
        <v>794273.86649408285</v>
      </c>
      <c r="M176" s="7">
        <v>71281.387499999997</v>
      </c>
      <c r="N176" s="7">
        <v>865555.2539940828</v>
      </c>
      <c r="O176" s="31">
        <v>1646.5857717071963</v>
      </c>
      <c r="P176" s="31">
        <v>2391.9120957014184</v>
      </c>
      <c r="Q176" s="31">
        <v>68.839727624870832</v>
      </c>
      <c r="R176" s="32">
        <v>144963.48559579623</v>
      </c>
      <c r="S176" s="33">
        <f t="shared" si="28"/>
        <v>275.77073987786224</v>
      </c>
      <c r="T176" s="34">
        <f t="shared" si="29"/>
        <v>80.369028403668565</v>
      </c>
      <c r="U176" s="32">
        <v>70801</v>
      </c>
      <c r="V176" s="33">
        <f t="shared" si="30"/>
        <v>134.68801521876983</v>
      </c>
      <c r="W176" s="35">
        <f t="shared" si="31"/>
        <v>86.000005205066159</v>
      </c>
      <c r="X176" s="36">
        <v>0</v>
      </c>
      <c r="Y176" s="37">
        <f t="shared" si="32"/>
        <v>0</v>
      </c>
      <c r="Z176" s="38">
        <f t="shared" si="33"/>
        <v>70801</v>
      </c>
      <c r="AA176" s="39">
        <f t="shared" si="34"/>
        <v>134.68801521876983</v>
      </c>
      <c r="AB176" s="40">
        <f t="shared" si="35"/>
        <v>86.000005205066159</v>
      </c>
      <c r="AC176" s="32">
        <f t="shared" si="36"/>
        <v>215764.48559579623</v>
      </c>
      <c r="AD176" s="33">
        <f t="shared" si="37"/>
        <v>410.4587550966321</v>
      </c>
      <c r="AE176" s="35">
        <f t="shared" si="38"/>
        <v>86.000005205066159</v>
      </c>
      <c r="AF176" s="41"/>
      <c r="AG176" s="119">
        <v>0</v>
      </c>
      <c r="AH176" s="41"/>
      <c r="AI176" s="32">
        <v>0</v>
      </c>
      <c r="AJ176" s="33">
        <f t="shared" si="39"/>
        <v>68.839727624870832</v>
      </c>
      <c r="AK176" s="33">
        <v>0</v>
      </c>
      <c r="AL176" s="42">
        <f t="shared" si="40"/>
        <v>0</v>
      </c>
      <c r="AM176" s="43">
        <f t="shared" si="41"/>
        <v>0</v>
      </c>
      <c r="AO176" s="44">
        <v>2343.7132530582926</v>
      </c>
      <c r="AQ176" s="44">
        <v>48137.810090550476</v>
      </c>
      <c r="AS176" s="220"/>
      <c r="AT176" s="86">
        <v>-266966.8</v>
      </c>
      <c r="AU176" s="86">
        <v>-113755.52421920621</v>
      </c>
      <c r="AV176" s="86">
        <v>-1036.2006153223188</v>
      </c>
      <c r="AW176" s="86">
        <v>-39477</v>
      </c>
      <c r="AX176" s="129">
        <v>-90440.275546999997</v>
      </c>
    </row>
    <row r="177" spans="1:50">
      <c r="A177" s="26">
        <v>607</v>
      </c>
      <c r="B177" s="27">
        <v>2307</v>
      </c>
      <c r="C177" s="28"/>
      <c r="D177" s="29" t="s">
        <v>156</v>
      </c>
      <c r="E177" s="7">
        <v>430.33333333333331</v>
      </c>
      <c r="F177" s="7">
        <v>728725.33333333337</v>
      </c>
      <c r="G177" s="2">
        <v>1.67</v>
      </c>
      <c r="H177" s="7">
        <v>436645.59884559893</v>
      </c>
      <c r="I177" s="7">
        <v>71430.333333333328</v>
      </c>
      <c r="J177" s="30">
        <v>0</v>
      </c>
      <c r="K177" s="4">
        <v>1.65</v>
      </c>
      <c r="L177" s="7">
        <v>720465.23809523822</v>
      </c>
      <c r="M177" s="7">
        <v>58562.36250000001</v>
      </c>
      <c r="N177" s="7">
        <v>779027.60059523827</v>
      </c>
      <c r="O177" s="31">
        <v>1810.2887697797946</v>
      </c>
      <c r="P177" s="31">
        <v>2391.9120957014184</v>
      </c>
      <c r="Q177" s="31">
        <v>75.683749960256591</v>
      </c>
      <c r="R177" s="32">
        <v>92608.004697660639</v>
      </c>
      <c r="S177" s="33">
        <f t="shared" si="28"/>
        <v>215.20063059100073</v>
      </c>
      <c r="T177" s="34">
        <f t="shared" si="29"/>
        <v>84.680762474961583</v>
      </c>
      <c r="U177" s="32">
        <v>13579</v>
      </c>
      <c r="V177" s="33">
        <f t="shared" si="30"/>
        <v>31.55460883036406</v>
      </c>
      <c r="W177" s="35">
        <f t="shared" si="31"/>
        <v>85.999983565363351</v>
      </c>
      <c r="X177" s="36">
        <v>0</v>
      </c>
      <c r="Y177" s="37">
        <f t="shared" si="32"/>
        <v>0</v>
      </c>
      <c r="Z177" s="38">
        <f t="shared" si="33"/>
        <v>13579</v>
      </c>
      <c r="AA177" s="39">
        <f t="shared" si="34"/>
        <v>31.55460883036406</v>
      </c>
      <c r="AB177" s="40">
        <f t="shared" si="35"/>
        <v>85.999983565363351</v>
      </c>
      <c r="AC177" s="32">
        <f t="shared" si="36"/>
        <v>106187.00469766064</v>
      </c>
      <c r="AD177" s="33">
        <f t="shared" si="37"/>
        <v>246.75523942136479</v>
      </c>
      <c r="AE177" s="35">
        <f t="shared" si="38"/>
        <v>85.999983565363351</v>
      </c>
      <c r="AF177" s="41"/>
      <c r="AG177" s="119">
        <v>0</v>
      </c>
      <c r="AH177" s="41"/>
      <c r="AI177" s="32">
        <v>660.96834409782491</v>
      </c>
      <c r="AJ177" s="33">
        <f t="shared" si="39"/>
        <v>75.683749960256591</v>
      </c>
      <c r="AK177" s="33">
        <v>0</v>
      </c>
      <c r="AL177" s="42">
        <f t="shared" si="40"/>
        <v>0</v>
      </c>
      <c r="AM177" s="43">
        <f t="shared" si="41"/>
        <v>660.96834409782491</v>
      </c>
      <c r="AO177" s="44">
        <v>2971.6175815821994</v>
      </c>
      <c r="AQ177" s="44">
        <v>43664.559884559894</v>
      </c>
      <c r="AS177" s="220"/>
      <c r="AT177" s="86">
        <v>-223758.3</v>
      </c>
      <c r="AU177" s="86">
        <v>-95344.225501646826</v>
      </c>
      <c r="AV177" s="86">
        <v>-868.49184521234815</v>
      </c>
      <c r="AW177" s="86">
        <v>-22083</v>
      </c>
      <c r="AX177" s="129">
        <v>-75802.543088000006</v>
      </c>
    </row>
    <row r="178" spans="1:50">
      <c r="A178" s="26">
        <v>608</v>
      </c>
      <c r="B178" s="27">
        <v>2308</v>
      </c>
      <c r="C178" s="28">
        <v>351</v>
      </c>
      <c r="D178" s="29" t="s">
        <v>157</v>
      </c>
      <c r="E178" s="7">
        <v>3302</v>
      </c>
      <c r="F178" s="7">
        <v>6053201.333333333</v>
      </c>
      <c r="G178" s="2">
        <v>1.42</v>
      </c>
      <c r="H178" s="7">
        <v>4262817.8403755873</v>
      </c>
      <c r="I178" s="7">
        <v>520218</v>
      </c>
      <c r="J178" s="30">
        <v>0</v>
      </c>
      <c r="K178" s="4">
        <v>1.65</v>
      </c>
      <c r="L178" s="7">
        <v>7033649.4366197186</v>
      </c>
      <c r="M178" s="7">
        <v>621431.11541666661</v>
      </c>
      <c r="N178" s="7">
        <v>7655080.5520363851</v>
      </c>
      <c r="O178" s="31">
        <v>2318.3163391993899</v>
      </c>
      <c r="P178" s="31">
        <v>2391.9120957014184</v>
      </c>
      <c r="Q178" s="31">
        <v>96.923141254467936</v>
      </c>
      <c r="R178" s="32">
        <v>89914.879548788143</v>
      </c>
      <c r="S178" s="33">
        <f t="shared" si="28"/>
        <v>27.230429905750498</v>
      </c>
      <c r="T178" s="34">
        <f t="shared" si="29"/>
        <v>98.061578990314715</v>
      </c>
      <c r="U178" s="32">
        <v>0</v>
      </c>
      <c r="V178" s="33">
        <f t="shared" si="30"/>
        <v>0</v>
      </c>
      <c r="W178" s="35">
        <f t="shared" si="31"/>
        <v>98.061578990314715</v>
      </c>
      <c r="X178" s="36">
        <v>0</v>
      </c>
      <c r="Y178" s="37">
        <f t="shared" si="32"/>
        <v>0</v>
      </c>
      <c r="Z178" s="38">
        <f t="shared" si="33"/>
        <v>0</v>
      </c>
      <c r="AA178" s="39">
        <f t="shared" si="34"/>
        <v>0</v>
      </c>
      <c r="AB178" s="40">
        <f t="shared" si="35"/>
        <v>98.061578990314715</v>
      </c>
      <c r="AC178" s="32">
        <f t="shared" si="36"/>
        <v>89914.879548788143</v>
      </c>
      <c r="AD178" s="33">
        <f t="shared" si="37"/>
        <v>27.230429905750498</v>
      </c>
      <c r="AE178" s="35">
        <f t="shared" si="38"/>
        <v>98.061578990314715</v>
      </c>
      <c r="AF178" s="41"/>
      <c r="AG178" s="119">
        <v>0</v>
      </c>
      <c r="AH178" s="41"/>
      <c r="AI178" s="32">
        <v>0</v>
      </c>
      <c r="AJ178" s="33">
        <f t="shared" si="39"/>
        <v>96.923141254467936</v>
      </c>
      <c r="AK178" s="33">
        <v>0</v>
      </c>
      <c r="AL178" s="42">
        <f t="shared" si="40"/>
        <v>0</v>
      </c>
      <c r="AM178" s="43">
        <f t="shared" si="41"/>
        <v>0</v>
      </c>
      <c r="AO178" s="44">
        <v>26776.078904765363</v>
      </c>
      <c r="AQ178" s="44">
        <v>426281.78403755865</v>
      </c>
      <c r="AS178" s="220"/>
      <c r="AT178" s="86">
        <v>-1700563.15</v>
      </c>
      <c r="AU178" s="86">
        <v>-724616.11381251598</v>
      </c>
      <c r="AV178" s="86">
        <v>-6600.5380236138462</v>
      </c>
      <c r="AW178" s="86">
        <v>-204263</v>
      </c>
      <c r="AX178" s="129">
        <v>-576099.32747000002</v>
      </c>
    </row>
    <row r="179" spans="1:50">
      <c r="A179" s="26">
        <v>609</v>
      </c>
      <c r="B179" s="27">
        <v>2309</v>
      </c>
      <c r="C179" s="28"/>
      <c r="D179" s="29" t="s">
        <v>158</v>
      </c>
      <c r="E179" s="7">
        <v>241.33333333333334</v>
      </c>
      <c r="F179" s="7">
        <v>336956.33333333331</v>
      </c>
      <c r="G179" s="2">
        <v>1.3433333333333335</v>
      </c>
      <c r="H179" s="7">
        <v>251416.73659673659</v>
      </c>
      <c r="I179" s="7">
        <v>36671</v>
      </c>
      <c r="J179" s="30">
        <v>0</v>
      </c>
      <c r="K179" s="4">
        <v>1.65</v>
      </c>
      <c r="L179" s="7">
        <v>414837.61538461532</v>
      </c>
      <c r="M179" s="7">
        <v>29079.980416666669</v>
      </c>
      <c r="N179" s="7">
        <v>443917.59580128198</v>
      </c>
      <c r="O179" s="31">
        <v>1839.4375516627706</v>
      </c>
      <c r="P179" s="31">
        <v>2391.9120957014184</v>
      </c>
      <c r="Q179" s="31">
        <v>76.902389304710766</v>
      </c>
      <c r="R179" s="32">
        <v>49332.293619024327</v>
      </c>
      <c r="S179" s="33">
        <f t="shared" si="28"/>
        <v>204.4155812942997</v>
      </c>
      <c r="T179" s="34">
        <f t="shared" si="29"/>
        <v>85.448505261967711</v>
      </c>
      <c r="U179" s="32">
        <v>3183</v>
      </c>
      <c r="V179" s="33">
        <f t="shared" si="30"/>
        <v>13.189226519337016</v>
      </c>
      <c r="W179" s="35">
        <f t="shared" si="31"/>
        <v>85.99991459440264</v>
      </c>
      <c r="X179" s="36">
        <v>0</v>
      </c>
      <c r="Y179" s="37">
        <f t="shared" si="32"/>
        <v>0</v>
      </c>
      <c r="Z179" s="38">
        <f t="shared" si="33"/>
        <v>3183</v>
      </c>
      <c r="AA179" s="39">
        <f t="shared" si="34"/>
        <v>13.189226519337016</v>
      </c>
      <c r="AB179" s="40">
        <f t="shared" si="35"/>
        <v>85.99991459440264</v>
      </c>
      <c r="AC179" s="32">
        <f t="shared" si="36"/>
        <v>52515.293619024327</v>
      </c>
      <c r="AD179" s="33">
        <f t="shared" si="37"/>
        <v>217.60480781363671</v>
      </c>
      <c r="AE179" s="35">
        <f t="shared" si="38"/>
        <v>85.99991459440264</v>
      </c>
      <c r="AF179" s="41"/>
      <c r="AG179" s="119">
        <v>0</v>
      </c>
      <c r="AH179" s="41"/>
      <c r="AI179" s="32">
        <v>10092.375590381807</v>
      </c>
      <c r="AJ179" s="33">
        <f t="shared" si="39"/>
        <v>76.902389304710766</v>
      </c>
      <c r="AK179" s="33">
        <v>0</v>
      </c>
      <c r="AL179" s="42">
        <f t="shared" si="40"/>
        <v>0</v>
      </c>
      <c r="AM179" s="43">
        <f t="shared" si="41"/>
        <v>10092.375590381807</v>
      </c>
      <c r="AO179" s="44">
        <v>761.9789252752862</v>
      </c>
      <c r="AQ179" s="44">
        <v>25141.673659673659</v>
      </c>
      <c r="AS179" s="220"/>
      <c r="AT179" s="86">
        <v>-128082.35</v>
      </c>
      <c r="AU179" s="86">
        <v>-54576.349769908185</v>
      </c>
      <c r="AV179" s="86">
        <v>-497.13671139741308</v>
      </c>
      <c r="AW179" s="86">
        <v>-9129</v>
      </c>
      <c r="AX179" s="129">
        <v>-43390.421216000002</v>
      </c>
    </row>
    <row r="180" spans="1:50">
      <c r="A180" s="26">
        <v>610</v>
      </c>
      <c r="B180" s="27">
        <v>2310</v>
      </c>
      <c r="C180" s="28"/>
      <c r="D180" s="29" t="s">
        <v>159</v>
      </c>
      <c r="E180" s="7">
        <v>555</v>
      </c>
      <c r="F180" s="7">
        <v>892680.66666666663</v>
      </c>
      <c r="G180" s="2">
        <v>1.7</v>
      </c>
      <c r="H180" s="7">
        <v>525106.27450980397</v>
      </c>
      <c r="I180" s="7">
        <v>83621.666666666672</v>
      </c>
      <c r="J180" s="30">
        <v>0</v>
      </c>
      <c r="K180" s="4">
        <v>1.65</v>
      </c>
      <c r="L180" s="7">
        <v>866425.35294117639</v>
      </c>
      <c r="M180" s="7">
        <v>81737.608333333337</v>
      </c>
      <c r="N180" s="7">
        <v>948162.96127450978</v>
      </c>
      <c r="O180" s="31">
        <v>1708.4017320261437</v>
      </c>
      <c r="P180" s="31">
        <v>2391.9120957014184</v>
      </c>
      <c r="Q180" s="31">
        <v>71.424101876334291</v>
      </c>
      <c r="R180" s="32">
        <v>140358.85318071765</v>
      </c>
      <c r="S180" s="33">
        <f t="shared" si="28"/>
        <v>252.89883455985162</v>
      </c>
      <c r="T180" s="34">
        <f t="shared" si="29"/>
        <v>81.99718418209055</v>
      </c>
      <c r="U180" s="32">
        <v>53138</v>
      </c>
      <c r="V180" s="33">
        <f t="shared" si="30"/>
        <v>95.744144144144144</v>
      </c>
      <c r="W180" s="35">
        <f t="shared" si="31"/>
        <v>86.000012894575804</v>
      </c>
      <c r="X180" s="36">
        <v>0</v>
      </c>
      <c r="Y180" s="37">
        <f t="shared" si="32"/>
        <v>0</v>
      </c>
      <c r="Z180" s="38">
        <f t="shared" si="33"/>
        <v>53138</v>
      </c>
      <c r="AA180" s="39">
        <f t="shared" si="34"/>
        <v>95.744144144144144</v>
      </c>
      <c r="AB180" s="40">
        <f t="shared" si="35"/>
        <v>86.000012894575804</v>
      </c>
      <c r="AC180" s="32">
        <f t="shared" si="36"/>
        <v>193496.85318071765</v>
      </c>
      <c r="AD180" s="33">
        <f t="shared" si="37"/>
        <v>348.64297870399577</v>
      </c>
      <c r="AE180" s="35">
        <f t="shared" si="38"/>
        <v>86.000012894575804</v>
      </c>
      <c r="AF180" s="41"/>
      <c r="AG180" s="119">
        <v>0</v>
      </c>
      <c r="AH180" s="41"/>
      <c r="AI180" s="32">
        <v>2802.1958203936265</v>
      </c>
      <c r="AJ180" s="33">
        <f t="shared" si="39"/>
        <v>71.424101876334291</v>
      </c>
      <c r="AK180" s="33">
        <v>0</v>
      </c>
      <c r="AL180" s="42">
        <f t="shared" si="40"/>
        <v>0</v>
      </c>
      <c r="AM180" s="43">
        <f t="shared" si="41"/>
        <v>2802.1958203936265</v>
      </c>
      <c r="AO180" s="44">
        <v>2253.7108144814183</v>
      </c>
      <c r="AQ180" s="44">
        <v>52510.627450980399</v>
      </c>
      <c r="AS180" s="220"/>
      <c r="AT180" s="86">
        <v>-290114.25</v>
      </c>
      <c r="AU180" s="86">
        <v>-123618.71996075589</v>
      </c>
      <c r="AV180" s="86">
        <v>-1126.0445993098031</v>
      </c>
      <c r="AW180" s="86">
        <v>-30902</v>
      </c>
      <c r="AX180" s="129">
        <v>-98281.917935000005</v>
      </c>
    </row>
    <row r="181" spans="1:50">
      <c r="A181" s="26">
        <v>611</v>
      </c>
      <c r="B181" s="27">
        <v>2311</v>
      </c>
      <c r="C181" s="28"/>
      <c r="D181" s="29" t="s">
        <v>160</v>
      </c>
      <c r="E181" s="7">
        <v>848</v>
      </c>
      <c r="F181" s="7">
        <v>1862272.3333333333</v>
      </c>
      <c r="G181" s="2">
        <v>1.5566666666666666</v>
      </c>
      <c r="H181" s="7">
        <v>1196551.8500367557</v>
      </c>
      <c r="I181" s="7">
        <v>141369.66666666666</v>
      </c>
      <c r="J181" s="30">
        <v>0</v>
      </c>
      <c r="K181" s="4">
        <v>1.65</v>
      </c>
      <c r="L181" s="7">
        <v>1974310.552560647</v>
      </c>
      <c r="M181" s="7">
        <v>167883.80833333335</v>
      </c>
      <c r="N181" s="7">
        <v>2142194.3608939806</v>
      </c>
      <c r="O181" s="31">
        <v>2526.1725953938449</v>
      </c>
      <c r="P181" s="31">
        <v>2391.9120957014184</v>
      </c>
      <c r="Q181" s="31">
        <v>105.61310342189039</v>
      </c>
      <c r="R181" s="32">
        <v>-42125.574383495703</v>
      </c>
      <c r="S181" s="33">
        <f t="shared" si="28"/>
        <v>-49.676384886197766</v>
      </c>
      <c r="T181" s="34">
        <f t="shared" si="29"/>
        <v>103.53625515579085</v>
      </c>
      <c r="U181" s="32">
        <v>0</v>
      </c>
      <c r="V181" s="33">
        <f t="shared" si="30"/>
        <v>0</v>
      </c>
      <c r="W181" s="35">
        <f t="shared" si="31"/>
        <v>103.53625515579085</v>
      </c>
      <c r="X181" s="36">
        <v>0</v>
      </c>
      <c r="Y181" s="37">
        <f t="shared" si="32"/>
        <v>0</v>
      </c>
      <c r="Z181" s="38">
        <f t="shared" si="33"/>
        <v>0</v>
      </c>
      <c r="AA181" s="39">
        <f t="shared" si="34"/>
        <v>0</v>
      </c>
      <c r="AB181" s="40">
        <f t="shared" si="35"/>
        <v>103.53625515579085</v>
      </c>
      <c r="AC181" s="32">
        <f t="shared" si="36"/>
        <v>-42125.574383495703</v>
      </c>
      <c r="AD181" s="33">
        <f t="shared" si="37"/>
        <v>-49.676384886197766</v>
      </c>
      <c r="AE181" s="35">
        <f t="shared" si="38"/>
        <v>103.53625515579085</v>
      </c>
      <c r="AF181" s="41"/>
      <c r="AG181" s="119">
        <v>0</v>
      </c>
      <c r="AH181" s="41"/>
      <c r="AI181" s="32">
        <v>19701.430729052248</v>
      </c>
      <c r="AJ181" s="33">
        <f t="shared" si="39"/>
        <v>105.61310342189039</v>
      </c>
      <c r="AK181" s="33">
        <v>0</v>
      </c>
      <c r="AL181" s="42">
        <f t="shared" si="40"/>
        <v>0</v>
      </c>
      <c r="AM181" s="43">
        <f t="shared" si="41"/>
        <v>19701.430729052248</v>
      </c>
      <c r="AO181" s="44">
        <v>4166.2249708446716</v>
      </c>
      <c r="AQ181" s="44">
        <v>119655.18500367556</v>
      </c>
      <c r="AS181" s="220"/>
      <c r="AT181" s="86">
        <v>-444430.3</v>
      </c>
      <c r="AU181" s="86">
        <v>-189373.35823775371</v>
      </c>
      <c r="AV181" s="86">
        <v>-1725.0044925596985</v>
      </c>
      <c r="AW181" s="86">
        <v>-89060</v>
      </c>
      <c r="AX181" s="129">
        <v>-150559.53385800001</v>
      </c>
    </row>
    <row r="182" spans="1:50">
      <c r="A182" s="26">
        <v>612</v>
      </c>
      <c r="B182" s="27">
        <v>2312</v>
      </c>
      <c r="C182" s="28">
        <v>351</v>
      </c>
      <c r="D182" s="29" t="s">
        <v>161</v>
      </c>
      <c r="E182" s="7">
        <v>4755</v>
      </c>
      <c r="F182" s="7">
        <v>9575072.333333334</v>
      </c>
      <c r="G182" s="2">
        <v>1.6566666666666665</v>
      </c>
      <c r="H182" s="7">
        <v>5781596.2957617743</v>
      </c>
      <c r="I182" s="7">
        <v>1140541</v>
      </c>
      <c r="J182" s="30">
        <v>0</v>
      </c>
      <c r="K182" s="4">
        <v>1.65</v>
      </c>
      <c r="L182" s="7">
        <v>9539633.8880069274</v>
      </c>
      <c r="M182" s="7">
        <v>922973.66249999998</v>
      </c>
      <c r="N182" s="7">
        <v>10462607.550506927</v>
      </c>
      <c r="O182" s="31">
        <v>2200.3380758163885</v>
      </c>
      <c r="P182" s="31">
        <v>2391.9120957014184</v>
      </c>
      <c r="Q182" s="31">
        <v>91.990758346457895</v>
      </c>
      <c r="R182" s="32">
        <v>337045.75188472739</v>
      </c>
      <c r="S182" s="33">
        <f t="shared" si="28"/>
        <v>70.88238735746107</v>
      </c>
      <c r="T182" s="34">
        <f t="shared" si="29"/>
        <v>94.954177758268401</v>
      </c>
      <c r="U182" s="32">
        <v>0</v>
      </c>
      <c r="V182" s="33">
        <f t="shared" si="30"/>
        <v>0</v>
      </c>
      <c r="W182" s="35">
        <f t="shared" si="31"/>
        <v>94.954177758268401</v>
      </c>
      <c r="X182" s="36">
        <v>0</v>
      </c>
      <c r="Y182" s="37">
        <f t="shared" si="32"/>
        <v>0</v>
      </c>
      <c r="Z182" s="38">
        <f t="shared" si="33"/>
        <v>0</v>
      </c>
      <c r="AA182" s="39">
        <f t="shared" si="34"/>
        <v>0</v>
      </c>
      <c r="AB182" s="40">
        <f t="shared" si="35"/>
        <v>94.954177758268401</v>
      </c>
      <c r="AC182" s="32">
        <f t="shared" si="36"/>
        <v>337045.75188472739</v>
      </c>
      <c r="AD182" s="33">
        <f t="shared" si="37"/>
        <v>70.88238735746107</v>
      </c>
      <c r="AE182" s="35">
        <f t="shared" si="38"/>
        <v>94.954177758268401</v>
      </c>
      <c r="AF182" s="41"/>
      <c r="AG182" s="119">
        <v>0</v>
      </c>
      <c r="AH182" s="41"/>
      <c r="AI182" s="32">
        <v>0</v>
      </c>
      <c r="AJ182" s="33">
        <f t="shared" si="39"/>
        <v>91.990758346457895</v>
      </c>
      <c r="AK182" s="33">
        <v>0</v>
      </c>
      <c r="AL182" s="42">
        <f t="shared" si="40"/>
        <v>0</v>
      </c>
      <c r="AM182" s="43">
        <f t="shared" si="41"/>
        <v>0</v>
      </c>
      <c r="AO182" s="44">
        <v>41862.267201075178</v>
      </c>
      <c r="AQ182" s="44">
        <v>578159.62957617745</v>
      </c>
      <c r="AS182" s="220"/>
      <c r="AT182" s="86">
        <v>-2480888.15</v>
      </c>
      <c r="AU182" s="86">
        <v>-1057115.4013665349</v>
      </c>
      <c r="AV182" s="86">
        <v>-9629.2785504808162</v>
      </c>
      <c r="AW182" s="86">
        <v>-427406</v>
      </c>
      <c r="AX182" s="129">
        <v>-840449.80532000004</v>
      </c>
    </row>
    <row r="183" spans="1:50">
      <c r="A183" s="26">
        <v>613</v>
      </c>
      <c r="B183" s="27">
        <v>2313</v>
      </c>
      <c r="C183" s="28"/>
      <c r="D183" s="29" t="s">
        <v>162</v>
      </c>
      <c r="E183" s="7">
        <v>630.33333333333337</v>
      </c>
      <c r="F183" s="7">
        <v>677800.66666666663</v>
      </c>
      <c r="G183" s="2">
        <v>1.8166666666666664</v>
      </c>
      <c r="H183" s="7">
        <v>371702.73905723909</v>
      </c>
      <c r="I183" s="7">
        <v>73412.333333333328</v>
      </c>
      <c r="J183" s="30">
        <v>0</v>
      </c>
      <c r="K183" s="4">
        <v>1.65</v>
      </c>
      <c r="L183" s="7">
        <v>613309.51944444433</v>
      </c>
      <c r="M183" s="7">
        <v>60107.604166666664</v>
      </c>
      <c r="N183" s="7">
        <v>673417.12361111096</v>
      </c>
      <c r="O183" s="31">
        <v>1068.3508042481928</v>
      </c>
      <c r="P183" s="31">
        <v>2391.9120957014184</v>
      </c>
      <c r="Q183" s="31">
        <v>44.665136572876577</v>
      </c>
      <c r="R183" s="32">
        <v>308685.37626369274</v>
      </c>
      <c r="S183" s="33">
        <f t="shared" si="28"/>
        <v>489.71767783769337</v>
      </c>
      <c r="T183" s="34">
        <f t="shared" si="29"/>
        <v>65.139036040912202</v>
      </c>
      <c r="U183" s="32">
        <v>314521</v>
      </c>
      <c r="V183" s="33">
        <f t="shared" si="30"/>
        <v>498.97567424643046</v>
      </c>
      <c r="W183" s="35">
        <f t="shared" si="31"/>
        <v>85.999989716557508</v>
      </c>
      <c r="X183" s="36">
        <v>0</v>
      </c>
      <c r="Y183" s="37">
        <f t="shared" si="32"/>
        <v>0</v>
      </c>
      <c r="Z183" s="38">
        <f t="shared" si="33"/>
        <v>314521</v>
      </c>
      <c r="AA183" s="39">
        <f t="shared" si="34"/>
        <v>498.97567424643046</v>
      </c>
      <c r="AB183" s="40">
        <f t="shared" si="35"/>
        <v>85.999989716557508</v>
      </c>
      <c r="AC183" s="32">
        <f t="shared" si="36"/>
        <v>623206.37626369274</v>
      </c>
      <c r="AD183" s="33">
        <f t="shared" si="37"/>
        <v>988.69335208412383</v>
      </c>
      <c r="AE183" s="35">
        <f t="shared" si="38"/>
        <v>85.999989716557508</v>
      </c>
      <c r="AF183" s="41"/>
      <c r="AG183" s="119">
        <v>0</v>
      </c>
      <c r="AH183" s="41"/>
      <c r="AI183" s="32">
        <v>127470.06342100233</v>
      </c>
      <c r="AJ183" s="33">
        <f t="shared" si="39"/>
        <v>44.665136572876577</v>
      </c>
      <c r="AK183" s="33">
        <v>0</v>
      </c>
      <c r="AL183" s="42">
        <f t="shared" si="40"/>
        <v>0</v>
      </c>
      <c r="AM183" s="43">
        <f t="shared" si="41"/>
        <v>127470.06342100233</v>
      </c>
      <c r="AO183" s="44">
        <v>4018.7025160525395</v>
      </c>
      <c r="AQ183" s="44">
        <v>37170.273905723909</v>
      </c>
      <c r="AS183" s="220"/>
      <c r="AT183" s="86">
        <v>-323035</v>
      </c>
      <c r="AU183" s="86">
        <v>-137646.37612651542</v>
      </c>
      <c r="AV183" s="86">
        <v>-1253.8227098697807</v>
      </c>
      <c r="AW183" s="86">
        <v>-34979</v>
      </c>
      <c r="AX183" s="129">
        <v>-109434.475999</v>
      </c>
    </row>
    <row r="184" spans="1:50" s="48" customFormat="1">
      <c r="A184" s="26">
        <v>614</v>
      </c>
      <c r="B184" s="27">
        <v>2314</v>
      </c>
      <c r="C184" s="28"/>
      <c r="D184" s="29" t="s">
        <v>163</v>
      </c>
      <c r="E184" s="7">
        <v>1322</v>
      </c>
      <c r="F184" s="7">
        <v>1875807.3333333333</v>
      </c>
      <c r="G184" s="2">
        <v>1.8999999999999997</v>
      </c>
      <c r="H184" s="7">
        <v>987267.01754385978</v>
      </c>
      <c r="I184" s="7">
        <v>147084.33333333334</v>
      </c>
      <c r="J184" s="30">
        <v>0</v>
      </c>
      <c r="K184" s="4">
        <v>1.65</v>
      </c>
      <c r="L184" s="7">
        <v>1628990.5789473683</v>
      </c>
      <c r="M184" s="7">
        <v>148898.53750000001</v>
      </c>
      <c r="N184" s="7">
        <v>1777889.1164473684</v>
      </c>
      <c r="O184" s="31">
        <v>1344.8480457241819</v>
      </c>
      <c r="P184" s="31">
        <v>2391.9120957014184</v>
      </c>
      <c r="Q184" s="31">
        <v>56.224810608259865</v>
      </c>
      <c r="R184" s="32">
        <v>512160.90940586553</v>
      </c>
      <c r="S184" s="33">
        <f t="shared" si="28"/>
        <v>387.41369849157758</v>
      </c>
      <c r="T184" s="34">
        <f t="shared" si="29"/>
        <v>72.421630683203659</v>
      </c>
      <c r="U184" s="32">
        <v>429363</v>
      </c>
      <c r="V184" s="33">
        <f t="shared" si="30"/>
        <v>324.78290468986387</v>
      </c>
      <c r="W184" s="35">
        <f t="shared" si="31"/>
        <v>86.00001030984383</v>
      </c>
      <c r="X184" s="36">
        <v>0</v>
      </c>
      <c r="Y184" s="37">
        <f t="shared" si="32"/>
        <v>0</v>
      </c>
      <c r="Z184" s="38">
        <f t="shared" si="33"/>
        <v>429363</v>
      </c>
      <c r="AA184" s="39">
        <f t="shared" si="34"/>
        <v>324.78290468986387</v>
      </c>
      <c r="AB184" s="40">
        <f t="shared" si="35"/>
        <v>86.00001030984383</v>
      </c>
      <c r="AC184" s="32">
        <f t="shared" si="36"/>
        <v>941523.90940586547</v>
      </c>
      <c r="AD184" s="33">
        <f t="shared" si="37"/>
        <v>712.19660318144145</v>
      </c>
      <c r="AE184" s="35">
        <f t="shared" si="38"/>
        <v>86.00001030984383</v>
      </c>
      <c r="AF184" s="41"/>
      <c r="AG184" s="119">
        <v>0</v>
      </c>
      <c r="AH184" s="41"/>
      <c r="AI184" s="32">
        <v>105695.53515839415</v>
      </c>
      <c r="AJ184" s="33">
        <f t="shared" si="39"/>
        <v>56.224810608259865</v>
      </c>
      <c r="AK184" s="33">
        <v>0</v>
      </c>
      <c r="AL184" s="42">
        <f t="shared" si="40"/>
        <v>0</v>
      </c>
      <c r="AM184" s="43">
        <f t="shared" si="41"/>
        <v>105695.53515839415</v>
      </c>
      <c r="AN184" s="1"/>
      <c r="AO184" s="44">
        <v>7756.8061065813808</v>
      </c>
      <c r="AP184" s="1"/>
      <c r="AQ184" s="44">
        <v>98726.701754385955</v>
      </c>
      <c r="AR184" s="7"/>
      <c r="AS184" s="220"/>
      <c r="AT184" s="86">
        <v>-679505.15</v>
      </c>
      <c r="AU184" s="86">
        <v>-289539.59054638038</v>
      </c>
      <c r="AV184" s="86">
        <v>-2637.4200632770389</v>
      </c>
      <c r="AW184" s="86">
        <v>-63533</v>
      </c>
      <c r="AX184" s="129">
        <v>-230195.76878000001</v>
      </c>
    </row>
    <row r="185" spans="1:50" s="48" customFormat="1">
      <c r="A185" s="26">
        <v>615</v>
      </c>
      <c r="B185" s="27">
        <v>2315</v>
      </c>
      <c r="C185" s="28"/>
      <c r="D185" s="29" t="s">
        <v>164</v>
      </c>
      <c r="E185" s="7">
        <v>570.33333333333337</v>
      </c>
      <c r="F185" s="7">
        <v>717252</v>
      </c>
      <c r="G185" s="2">
        <v>1.2566666666666668</v>
      </c>
      <c r="H185" s="7">
        <v>571389.05717761547</v>
      </c>
      <c r="I185" s="7">
        <v>94497.333333333328</v>
      </c>
      <c r="J185" s="30">
        <v>0</v>
      </c>
      <c r="K185" s="4">
        <v>1.65</v>
      </c>
      <c r="L185" s="7">
        <v>942791.94434306573</v>
      </c>
      <c r="M185" s="7">
        <v>93461.395833333328</v>
      </c>
      <c r="N185" s="7">
        <v>1036253.3401763991</v>
      </c>
      <c r="O185" s="31">
        <v>1816.9257863992971</v>
      </c>
      <c r="P185" s="31">
        <v>2391.9120957014184</v>
      </c>
      <c r="Q185" s="31">
        <v>75.96122740733459</v>
      </c>
      <c r="R185" s="32">
        <v>121335.52760996466</v>
      </c>
      <c r="S185" s="33">
        <f t="shared" si="28"/>
        <v>212.74493444178489</v>
      </c>
      <c r="T185" s="34">
        <f t="shared" si="29"/>
        <v>84.855573266620723</v>
      </c>
      <c r="U185" s="32">
        <v>15612</v>
      </c>
      <c r="V185" s="33">
        <f t="shared" si="30"/>
        <v>27.373465809468147</v>
      </c>
      <c r="W185" s="35">
        <f t="shared" si="31"/>
        <v>85.999990984088754</v>
      </c>
      <c r="X185" s="36">
        <v>0</v>
      </c>
      <c r="Y185" s="37">
        <f t="shared" si="32"/>
        <v>0</v>
      </c>
      <c r="Z185" s="38">
        <f t="shared" si="33"/>
        <v>15612</v>
      </c>
      <c r="AA185" s="39">
        <f t="shared" si="34"/>
        <v>27.373465809468147</v>
      </c>
      <c r="AB185" s="40">
        <f t="shared" si="35"/>
        <v>85.999990984088754</v>
      </c>
      <c r="AC185" s="32">
        <f t="shared" si="36"/>
        <v>136947.52760996466</v>
      </c>
      <c r="AD185" s="33">
        <f t="shared" si="37"/>
        <v>240.11840025125304</v>
      </c>
      <c r="AE185" s="35">
        <f t="shared" si="38"/>
        <v>85.999990984088754</v>
      </c>
      <c r="AF185" s="41"/>
      <c r="AG185" s="119">
        <v>0</v>
      </c>
      <c r="AH185" s="41"/>
      <c r="AI185" s="32">
        <v>3907.3614674247747</v>
      </c>
      <c r="AJ185" s="33">
        <f t="shared" si="39"/>
        <v>75.96122740733459</v>
      </c>
      <c r="AK185" s="33">
        <v>0</v>
      </c>
      <c r="AL185" s="42">
        <f t="shared" si="40"/>
        <v>0</v>
      </c>
      <c r="AM185" s="43">
        <f t="shared" si="41"/>
        <v>3907.3614674247747</v>
      </c>
      <c r="AN185" s="1"/>
      <c r="AO185" s="44">
        <v>1527.7024576609851</v>
      </c>
      <c r="AP185" s="1"/>
      <c r="AQ185" s="44">
        <v>57138.905717761554</v>
      </c>
      <c r="AR185" s="7"/>
      <c r="AS185" s="220"/>
      <c r="AT185" s="86">
        <v>-299373.2</v>
      </c>
      <c r="AU185" s="86">
        <v>-127563.99825737576</v>
      </c>
      <c r="AV185" s="86">
        <v>-1161.9821929047969</v>
      </c>
      <c r="AW185" s="86">
        <v>-24216</v>
      </c>
      <c r="AX185" s="129">
        <v>-101418.57489</v>
      </c>
    </row>
    <row r="186" spans="1:50">
      <c r="A186" s="49">
        <v>616</v>
      </c>
      <c r="B186" s="50">
        <v>2316</v>
      </c>
      <c r="C186" s="51">
        <v>351</v>
      </c>
      <c r="D186" s="52" t="s">
        <v>165</v>
      </c>
      <c r="E186" s="53">
        <v>11442</v>
      </c>
      <c r="F186" s="53">
        <v>25647751.666666668</v>
      </c>
      <c r="G186" s="54">
        <v>1.5549862289552772</v>
      </c>
      <c r="H186" s="53">
        <v>16485454.364436241</v>
      </c>
      <c r="I186" s="53">
        <v>1940919</v>
      </c>
      <c r="J186" s="55">
        <v>0</v>
      </c>
      <c r="K186" s="56">
        <v>1.65</v>
      </c>
      <c r="L186" s="53">
        <v>27200999.701319795</v>
      </c>
      <c r="M186" s="53">
        <v>2356783.2829166665</v>
      </c>
      <c r="N186" s="53">
        <v>29557782.98423646</v>
      </c>
      <c r="O186" s="57">
        <v>2583.2706680856895</v>
      </c>
      <c r="P186" s="57">
        <v>2391.9120957014184</v>
      </c>
      <c r="Q186" s="57">
        <v>108.00023431998892</v>
      </c>
      <c r="R186" s="58">
        <v>-810124.170531707</v>
      </c>
      <c r="S186" s="59">
        <f t="shared" si="28"/>
        <v>-70.802671782180298</v>
      </c>
      <c r="T186" s="60">
        <f t="shared" si="29"/>
        <v>105.04014762159295</v>
      </c>
      <c r="U186" s="58">
        <v>0</v>
      </c>
      <c r="V186" s="59">
        <f t="shared" si="30"/>
        <v>0</v>
      </c>
      <c r="W186" s="61">
        <f t="shared" si="31"/>
        <v>105.04014762159295</v>
      </c>
      <c r="X186" s="62">
        <v>0</v>
      </c>
      <c r="Y186" s="63">
        <f t="shared" si="32"/>
        <v>0</v>
      </c>
      <c r="Z186" s="64">
        <f t="shared" si="33"/>
        <v>0</v>
      </c>
      <c r="AA186" s="65">
        <f t="shared" si="34"/>
        <v>0</v>
      </c>
      <c r="AB186" s="66">
        <f t="shared" si="35"/>
        <v>105.04014762159295</v>
      </c>
      <c r="AC186" s="58">
        <f t="shared" si="36"/>
        <v>-810124.170531707</v>
      </c>
      <c r="AD186" s="59">
        <f t="shared" si="37"/>
        <v>-70.802671782180298</v>
      </c>
      <c r="AE186" s="61">
        <f t="shared" si="38"/>
        <v>105.04014762159295</v>
      </c>
      <c r="AF186" s="67"/>
      <c r="AG186" s="120">
        <v>0</v>
      </c>
      <c r="AH186" s="67"/>
      <c r="AI186" s="58">
        <v>0</v>
      </c>
      <c r="AJ186" s="59">
        <f t="shared" si="39"/>
        <v>108.00023431998892</v>
      </c>
      <c r="AK186" s="59">
        <v>0</v>
      </c>
      <c r="AL186" s="68">
        <f t="shared" si="40"/>
        <v>0</v>
      </c>
      <c r="AM186" s="69">
        <f t="shared" si="41"/>
        <v>0</v>
      </c>
      <c r="AN186" s="70"/>
      <c r="AO186" s="71">
        <v>111989.74439593939</v>
      </c>
      <c r="AP186" s="70"/>
      <c r="AQ186" s="71">
        <v>1648545.4364436243</v>
      </c>
      <c r="AR186" s="53"/>
      <c r="AS186" s="220"/>
      <c r="AT186" s="134">
        <v>-5926251.75</v>
      </c>
      <c r="AU186" s="134">
        <v>-2525197.291964306</v>
      </c>
      <c r="AV186" s="134">
        <v>-23002.05643377348</v>
      </c>
      <c r="AW186" s="134">
        <v>-962016</v>
      </c>
      <c r="AX186" s="135">
        <v>-2007634.710158</v>
      </c>
    </row>
    <row r="187" spans="1:50">
      <c r="A187" s="26">
        <v>617</v>
      </c>
      <c r="B187" s="27">
        <v>2317</v>
      </c>
      <c r="C187" s="28"/>
      <c r="D187" s="29" t="s">
        <v>166</v>
      </c>
      <c r="E187" s="7">
        <v>644</v>
      </c>
      <c r="F187" s="7">
        <v>978398.33333333337</v>
      </c>
      <c r="G187" s="2">
        <v>1.7</v>
      </c>
      <c r="H187" s="7">
        <v>575528.43137254904</v>
      </c>
      <c r="I187" s="7">
        <v>82984</v>
      </c>
      <c r="J187" s="30">
        <v>0</v>
      </c>
      <c r="K187" s="4">
        <v>1.65</v>
      </c>
      <c r="L187" s="7">
        <v>949621.9117647059</v>
      </c>
      <c r="M187" s="7">
        <v>85420.941666666666</v>
      </c>
      <c r="N187" s="7">
        <v>1035042.8534313726</v>
      </c>
      <c r="O187" s="31">
        <v>1607.2093997381562</v>
      </c>
      <c r="P187" s="31">
        <v>2391.9120957014184</v>
      </c>
      <c r="Q187" s="31">
        <v>67.193497730394171</v>
      </c>
      <c r="R187" s="32">
        <v>186978.95839412612</v>
      </c>
      <c r="S187" s="33">
        <f t="shared" si="28"/>
        <v>290.33999750640703</v>
      </c>
      <c r="T187" s="34">
        <f t="shared" si="29"/>
        <v>79.33190357014827</v>
      </c>
      <c r="U187" s="32">
        <v>102715</v>
      </c>
      <c r="V187" s="33">
        <f t="shared" si="30"/>
        <v>159.49534161490683</v>
      </c>
      <c r="W187" s="35">
        <f t="shared" si="31"/>
        <v>86.000014070594361</v>
      </c>
      <c r="X187" s="36">
        <v>0</v>
      </c>
      <c r="Y187" s="37">
        <f t="shared" si="32"/>
        <v>0</v>
      </c>
      <c r="Z187" s="38">
        <f t="shared" si="33"/>
        <v>102715</v>
      </c>
      <c r="AA187" s="39">
        <f t="shared" si="34"/>
        <v>159.49534161490683</v>
      </c>
      <c r="AB187" s="40">
        <f t="shared" si="35"/>
        <v>86.000014070594361</v>
      </c>
      <c r="AC187" s="32">
        <f t="shared" si="36"/>
        <v>289693.95839412615</v>
      </c>
      <c r="AD187" s="33">
        <f t="shared" si="37"/>
        <v>449.83533912131384</v>
      </c>
      <c r="AE187" s="35">
        <f t="shared" si="38"/>
        <v>86.000014070594361</v>
      </c>
      <c r="AF187" s="41"/>
      <c r="AG187" s="119">
        <v>0</v>
      </c>
      <c r="AH187" s="41"/>
      <c r="AI187" s="32">
        <v>61492.290817464935</v>
      </c>
      <c r="AJ187" s="33">
        <f t="shared" si="39"/>
        <v>67.193497730394171</v>
      </c>
      <c r="AK187" s="33">
        <v>0</v>
      </c>
      <c r="AL187" s="42">
        <f t="shared" si="40"/>
        <v>0</v>
      </c>
      <c r="AM187" s="43">
        <f t="shared" si="41"/>
        <v>61492.290817464935</v>
      </c>
      <c r="AO187" s="44">
        <v>2556.5839088445796</v>
      </c>
      <c r="AQ187" s="44">
        <v>57552.843137254902</v>
      </c>
      <c r="AS187" s="220"/>
      <c r="AT187" s="86">
        <v>-328693.25</v>
      </c>
      <c r="AU187" s="86">
        <v>-140057.37953000536</v>
      </c>
      <c r="AV187" s="86">
        <v>-1275.784572622277</v>
      </c>
      <c r="AW187" s="86">
        <v>-27517</v>
      </c>
      <c r="AX187" s="129">
        <v>-111351.321916</v>
      </c>
    </row>
    <row r="188" spans="1:50">
      <c r="A188" s="26">
        <v>619</v>
      </c>
      <c r="B188" s="27">
        <v>2319</v>
      </c>
      <c r="C188" s="28"/>
      <c r="D188" s="29" t="s">
        <v>167</v>
      </c>
      <c r="E188" s="7">
        <v>3111.6666666666665</v>
      </c>
      <c r="F188" s="7">
        <v>5515400</v>
      </c>
      <c r="G188" s="2">
        <v>1.54</v>
      </c>
      <c r="H188" s="7">
        <v>3581428.5714285709</v>
      </c>
      <c r="I188" s="7">
        <v>483510</v>
      </c>
      <c r="J188" s="30">
        <v>0</v>
      </c>
      <c r="K188" s="4">
        <v>1.65</v>
      </c>
      <c r="L188" s="7">
        <v>5909357.1428571418</v>
      </c>
      <c r="M188" s="7">
        <v>565164.79999999993</v>
      </c>
      <c r="N188" s="7">
        <v>6474521.9428571416</v>
      </c>
      <c r="O188" s="31">
        <v>2080.7247807789422</v>
      </c>
      <c r="P188" s="31">
        <v>2391.9120957014184</v>
      </c>
      <c r="Q188" s="31">
        <v>86.990018760232843</v>
      </c>
      <c r="R188" s="32">
        <v>358275.14212549524</v>
      </c>
      <c r="S188" s="33">
        <f t="shared" si="28"/>
        <v>115.1393065213161</v>
      </c>
      <c r="T188" s="34">
        <f t="shared" si="29"/>
        <v>91.803711818946624</v>
      </c>
      <c r="U188" s="32">
        <v>0</v>
      </c>
      <c r="V188" s="33">
        <f t="shared" si="30"/>
        <v>0</v>
      </c>
      <c r="W188" s="35">
        <f t="shared" si="31"/>
        <v>91.803711818946624</v>
      </c>
      <c r="X188" s="36">
        <v>0</v>
      </c>
      <c r="Y188" s="37">
        <f t="shared" si="32"/>
        <v>0</v>
      </c>
      <c r="Z188" s="38">
        <f t="shared" si="33"/>
        <v>0</v>
      </c>
      <c r="AA188" s="39">
        <f t="shared" si="34"/>
        <v>0</v>
      </c>
      <c r="AB188" s="40">
        <f t="shared" si="35"/>
        <v>91.803711818946624</v>
      </c>
      <c r="AC188" s="32">
        <f t="shared" si="36"/>
        <v>358275.14212549524</v>
      </c>
      <c r="AD188" s="33">
        <f t="shared" si="37"/>
        <v>115.1393065213161</v>
      </c>
      <c r="AE188" s="35">
        <f t="shared" si="38"/>
        <v>91.803711818946624</v>
      </c>
      <c r="AF188" s="41"/>
      <c r="AG188" s="119">
        <v>0</v>
      </c>
      <c r="AH188" s="41"/>
      <c r="AI188" s="32">
        <v>0</v>
      </c>
      <c r="AJ188" s="33">
        <f t="shared" si="39"/>
        <v>86.990018760232843</v>
      </c>
      <c r="AK188" s="33">
        <v>0</v>
      </c>
      <c r="AL188" s="42">
        <f t="shared" si="40"/>
        <v>0</v>
      </c>
      <c r="AM188" s="43">
        <f t="shared" si="41"/>
        <v>0</v>
      </c>
      <c r="AO188" s="44">
        <v>21488.117663547269</v>
      </c>
      <c r="AQ188" s="44">
        <v>358142.8571428571</v>
      </c>
      <c r="AS188" s="220"/>
      <c r="AT188" s="86">
        <v>-1593570.7</v>
      </c>
      <c r="AU188" s="86">
        <v>-679026.23127379746</v>
      </c>
      <c r="AV188" s="86">
        <v>-6185.2591642939187</v>
      </c>
      <c r="AW188" s="86">
        <v>-185940</v>
      </c>
      <c r="AX188" s="129">
        <v>-539853.51376400003</v>
      </c>
    </row>
    <row r="189" spans="1:50">
      <c r="A189" s="26">
        <v>620</v>
      </c>
      <c r="B189" s="27">
        <v>2320</v>
      </c>
      <c r="C189" s="28"/>
      <c r="D189" s="29" t="s">
        <v>168</v>
      </c>
      <c r="E189" s="7">
        <v>778</v>
      </c>
      <c r="F189" s="7">
        <v>1009842</v>
      </c>
      <c r="G189" s="2">
        <v>1.8</v>
      </c>
      <c r="H189" s="7">
        <v>561023.33333333337</v>
      </c>
      <c r="I189" s="7">
        <v>80460</v>
      </c>
      <c r="J189" s="30">
        <v>0</v>
      </c>
      <c r="K189" s="4">
        <v>1.65</v>
      </c>
      <c r="L189" s="7">
        <v>925688.5</v>
      </c>
      <c r="M189" s="7">
        <v>80675.066666666666</v>
      </c>
      <c r="N189" s="7">
        <v>1006363.5666666667</v>
      </c>
      <c r="O189" s="31">
        <v>1293.5264353041987</v>
      </c>
      <c r="P189" s="31">
        <v>2391.9120957014184</v>
      </c>
      <c r="Q189" s="31">
        <v>54.079179482759265</v>
      </c>
      <c r="R189" s="32">
        <v>316181.29620194365</v>
      </c>
      <c r="S189" s="33">
        <f t="shared" si="28"/>
        <v>406.40269434697126</v>
      </c>
      <c r="T189" s="34">
        <f t="shared" si="29"/>
        <v>71.069883074138289</v>
      </c>
      <c r="U189" s="32">
        <v>277836</v>
      </c>
      <c r="V189" s="33">
        <f t="shared" si="30"/>
        <v>357.11568123393317</v>
      </c>
      <c r="W189" s="35">
        <f t="shared" si="31"/>
        <v>86.0000170818101</v>
      </c>
      <c r="X189" s="36">
        <v>0</v>
      </c>
      <c r="Y189" s="37">
        <f t="shared" si="32"/>
        <v>0</v>
      </c>
      <c r="Z189" s="38">
        <f t="shared" si="33"/>
        <v>277836</v>
      </c>
      <c r="AA189" s="39">
        <f t="shared" si="34"/>
        <v>357.11568123393317</v>
      </c>
      <c r="AB189" s="40">
        <f t="shared" si="35"/>
        <v>86.0000170818101</v>
      </c>
      <c r="AC189" s="32">
        <f t="shared" si="36"/>
        <v>594017.29620194365</v>
      </c>
      <c r="AD189" s="33">
        <f t="shared" si="37"/>
        <v>763.51837558090438</v>
      </c>
      <c r="AE189" s="35">
        <f t="shared" si="38"/>
        <v>86.0000170818101</v>
      </c>
      <c r="AF189" s="41"/>
      <c r="AG189" s="119">
        <v>0</v>
      </c>
      <c r="AH189" s="41"/>
      <c r="AI189" s="32">
        <v>110886.51574824381</v>
      </c>
      <c r="AJ189" s="33">
        <f t="shared" si="39"/>
        <v>54.079179482759265</v>
      </c>
      <c r="AK189" s="33">
        <v>0</v>
      </c>
      <c r="AL189" s="42">
        <f t="shared" si="40"/>
        <v>0</v>
      </c>
      <c r="AM189" s="43">
        <f t="shared" si="41"/>
        <v>110886.51574824381</v>
      </c>
      <c r="AO189" s="44">
        <v>3728.6054163257036</v>
      </c>
      <c r="AQ189" s="44">
        <v>56102.333333333336</v>
      </c>
      <c r="AS189" s="220"/>
      <c r="AT189" s="86">
        <v>-394020.4</v>
      </c>
      <c r="AU189" s="86">
        <v>-167893.50973393442</v>
      </c>
      <c r="AV189" s="86">
        <v>-1529.3442607647326</v>
      </c>
      <c r="AW189" s="86">
        <v>-40676</v>
      </c>
      <c r="AX189" s="129">
        <v>-133482.17932299999</v>
      </c>
    </row>
    <row r="190" spans="1:50">
      <c r="A190" s="26">
        <v>622</v>
      </c>
      <c r="B190" s="27">
        <v>2322</v>
      </c>
      <c r="C190" s="28"/>
      <c r="D190" s="29" t="s">
        <v>169</v>
      </c>
      <c r="E190" s="7">
        <v>665</v>
      </c>
      <c r="F190" s="7">
        <v>1073212</v>
      </c>
      <c r="G190" s="2">
        <v>1.5</v>
      </c>
      <c r="H190" s="7">
        <v>715474.66666666663</v>
      </c>
      <c r="I190" s="7">
        <v>111241.33333333333</v>
      </c>
      <c r="J190" s="30">
        <v>0</v>
      </c>
      <c r="K190" s="4">
        <v>1.65</v>
      </c>
      <c r="L190" s="7">
        <v>1180533.2</v>
      </c>
      <c r="M190" s="7">
        <v>113774.03333333333</v>
      </c>
      <c r="N190" s="7">
        <v>1294307.2333333334</v>
      </c>
      <c r="O190" s="31">
        <v>1946.3266666666668</v>
      </c>
      <c r="P190" s="31">
        <v>2391.9120957014184</v>
      </c>
      <c r="Q190" s="31">
        <v>81.371162015714233</v>
      </c>
      <c r="R190" s="32">
        <v>109636.29481400062</v>
      </c>
      <c r="S190" s="33">
        <f t="shared" si="28"/>
        <v>164.86660874285806</v>
      </c>
      <c r="T190" s="34">
        <f t="shared" si="29"/>
        <v>88.263832069899877</v>
      </c>
      <c r="U190" s="32">
        <v>0</v>
      </c>
      <c r="V190" s="33">
        <f t="shared" si="30"/>
        <v>0</v>
      </c>
      <c r="W190" s="35">
        <f t="shared" si="31"/>
        <v>88.263832069899877</v>
      </c>
      <c r="X190" s="36">
        <v>0</v>
      </c>
      <c r="Y190" s="37">
        <f t="shared" si="32"/>
        <v>0</v>
      </c>
      <c r="Z190" s="38">
        <f t="shared" si="33"/>
        <v>0</v>
      </c>
      <c r="AA190" s="39">
        <f t="shared" si="34"/>
        <v>0</v>
      </c>
      <c r="AB190" s="40">
        <f t="shared" si="35"/>
        <v>88.263832069899877</v>
      </c>
      <c r="AC190" s="32">
        <f t="shared" si="36"/>
        <v>109636.29481400062</v>
      </c>
      <c r="AD190" s="33">
        <f t="shared" si="37"/>
        <v>164.86660874285806</v>
      </c>
      <c r="AE190" s="35">
        <f t="shared" si="38"/>
        <v>88.263832069899877</v>
      </c>
      <c r="AF190" s="41"/>
      <c r="AG190" s="119">
        <v>0</v>
      </c>
      <c r="AH190" s="41"/>
      <c r="AI190" s="32">
        <v>0</v>
      </c>
      <c r="AJ190" s="33">
        <f t="shared" si="39"/>
        <v>81.371162015714233</v>
      </c>
      <c r="AK190" s="33">
        <v>0</v>
      </c>
      <c r="AL190" s="42">
        <f t="shared" si="40"/>
        <v>0</v>
      </c>
      <c r="AM190" s="43">
        <f t="shared" si="41"/>
        <v>0</v>
      </c>
      <c r="AO190" s="44">
        <v>3855.9448034554125</v>
      </c>
      <c r="AQ190" s="44">
        <v>71547.466666666674</v>
      </c>
      <c r="AS190" s="220"/>
      <c r="AT190" s="86">
        <v>-342581.7</v>
      </c>
      <c r="AU190" s="86">
        <v>-145975.29697493516</v>
      </c>
      <c r="AV190" s="86">
        <v>-1329.6909630147675</v>
      </c>
      <c r="AW190" s="86">
        <v>-34642</v>
      </c>
      <c r="AX190" s="129">
        <v>-116056.307349</v>
      </c>
    </row>
    <row r="191" spans="1:50">
      <c r="A191" s="26">
        <v>623</v>
      </c>
      <c r="B191" s="27">
        <v>2323</v>
      </c>
      <c r="C191" s="28">
        <v>351</v>
      </c>
      <c r="D191" s="29" t="s">
        <v>170</v>
      </c>
      <c r="E191" s="7">
        <v>2868.6666666666665</v>
      </c>
      <c r="F191" s="7">
        <v>5599233.333333333</v>
      </c>
      <c r="G191" s="2">
        <v>1.4400000000000002</v>
      </c>
      <c r="H191" s="7">
        <v>3888356.4814814813</v>
      </c>
      <c r="I191" s="7">
        <v>488735.33333333331</v>
      </c>
      <c r="J191" s="30">
        <v>0</v>
      </c>
      <c r="K191" s="4">
        <v>1.65</v>
      </c>
      <c r="L191" s="7">
        <v>6415788.194444444</v>
      </c>
      <c r="M191" s="7">
        <v>594180.77500000002</v>
      </c>
      <c r="N191" s="7">
        <v>7009968.9694444444</v>
      </c>
      <c r="O191" s="31">
        <v>2443.6331522581145</v>
      </c>
      <c r="P191" s="31">
        <v>2391.9120957014184</v>
      </c>
      <c r="Q191" s="31">
        <v>102.16233099241589</v>
      </c>
      <c r="R191" s="32">
        <v>-54897.074236321008</v>
      </c>
      <c r="S191" s="33">
        <f t="shared" si="28"/>
        <v>-19.136790925977579</v>
      </c>
      <c r="T191" s="34">
        <f t="shared" si="29"/>
        <v>101.36226852522194</v>
      </c>
      <c r="U191" s="32">
        <v>0</v>
      </c>
      <c r="V191" s="33">
        <f t="shared" si="30"/>
        <v>0</v>
      </c>
      <c r="W191" s="35">
        <f t="shared" si="31"/>
        <v>101.36226852522194</v>
      </c>
      <c r="X191" s="36">
        <v>0</v>
      </c>
      <c r="Y191" s="37">
        <f t="shared" si="32"/>
        <v>0</v>
      </c>
      <c r="Z191" s="38">
        <f t="shared" si="33"/>
        <v>0</v>
      </c>
      <c r="AA191" s="39">
        <f t="shared" si="34"/>
        <v>0</v>
      </c>
      <c r="AB191" s="40">
        <f t="shared" si="35"/>
        <v>101.36226852522194</v>
      </c>
      <c r="AC191" s="32">
        <f t="shared" si="36"/>
        <v>-54897.074236321008</v>
      </c>
      <c r="AD191" s="33">
        <f t="shared" si="37"/>
        <v>-19.136790925977579</v>
      </c>
      <c r="AE191" s="35">
        <f t="shared" si="38"/>
        <v>101.36226852522194</v>
      </c>
      <c r="AF191" s="41"/>
      <c r="AG191" s="119">
        <v>0</v>
      </c>
      <c r="AH191" s="41"/>
      <c r="AI191" s="32">
        <v>0</v>
      </c>
      <c r="AJ191" s="33">
        <f t="shared" si="39"/>
        <v>102.16233099241589</v>
      </c>
      <c r="AK191" s="33">
        <v>0</v>
      </c>
      <c r="AL191" s="42">
        <f t="shared" si="40"/>
        <v>0</v>
      </c>
      <c r="AM191" s="43">
        <f t="shared" si="41"/>
        <v>0</v>
      </c>
      <c r="AO191" s="44">
        <v>18943.842870575249</v>
      </c>
      <c r="AQ191" s="44">
        <v>388835.64814814815</v>
      </c>
      <c r="AS191" s="220"/>
      <c r="AT191" s="86">
        <v>-1477833.65</v>
      </c>
      <c r="AU191" s="86">
        <v>-629710.25256604911</v>
      </c>
      <c r="AV191" s="86">
        <v>-5736.039244356497</v>
      </c>
      <c r="AW191" s="86">
        <v>-206635</v>
      </c>
      <c r="AX191" s="129">
        <v>-500645.301821</v>
      </c>
    </row>
    <row r="192" spans="1:50">
      <c r="A192" s="26">
        <v>624</v>
      </c>
      <c r="B192" s="27">
        <v>2330</v>
      </c>
      <c r="C192" s="28"/>
      <c r="D192" s="29" t="s">
        <v>177</v>
      </c>
      <c r="E192" s="7">
        <v>648.66666666666663</v>
      </c>
      <c r="F192" s="7">
        <v>1125479.6666666667</v>
      </c>
      <c r="G192" s="2">
        <v>1.6300000000000001</v>
      </c>
      <c r="H192" s="7">
        <v>692239.25172583829</v>
      </c>
      <c r="I192" s="7">
        <v>106613.66666666667</v>
      </c>
      <c r="J192" s="30">
        <v>0</v>
      </c>
      <c r="K192" s="4">
        <v>1.65</v>
      </c>
      <c r="L192" s="7">
        <v>1142194.7653476333</v>
      </c>
      <c r="M192" s="7">
        <v>108587.04166666667</v>
      </c>
      <c r="N192" s="7">
        <v>1250781.8070143</v>
      </c>
      <c r="O192" s="31">
        <v>1928.2350570621277</v>
      </c>
      <c r="P192" s="31">
        <v>2391.9120957014184</v>
      </c>
      <c r="Q192" s="31">
        <v>80.614796025632401</v>
      </c>
      <c r="R192" s="32">
        <v>111285.58045368735</v>
      </c>
      <c r="S192" s="33">
        <f t="shared" si="28"/>
        <v>171.56050429653754</v>
      </c>
      <c r="T192" s="34">
        <f t="shared" si="29"/>
        <v>87.787321496148337</v>
      </c>
      <c r="U192" s="32">
        <v>0</v>
      </c>
      <c r="V192" s="33">
        <f t="shared" si="30"/>
        <v>0</v>
      </c>
      <c r="W192" s="35">
        <f t="shared" si="31"/>
        <v>87.787321496148337</v>
      </c>
      <c r="X192" s="36">
        <v>0</v>
      </c>
      <c r="Y192" s="37">
        <f t="shared" si="32"/>
        <v>0</v>
      </c>
      <c r="Z192" s="38">
        <f t="shared" si="33"/>
        <v>0</v>
      </c>
      <c r="AA192" s="39">
        <f t="shared" si="34"/>
        <v>0</v>
      </c>
      <c r="AB192" s="40">
        <f t="shared" si="35"/>
        <v>87.787321496148337</v>
      </c>
      <c r="AC192" s="32">
        <f t="shared" si="36"/>
        <v>111285.58045368735</v>
      </c>
      <c r="AD192" s="33">
        <f t="shared" si="37"/>
        <v>171.56050429653754</v>
      </c>
      <c r="AE192" s="35">
        <f t="shared" si="38"/>
        <v>87.787321496148337</v>
      </c>
      <c r="AF192" s="41"/>
      <c r="AG192" s="119">
        <v>0</v>
      </c>
      <c r="AH192" s="41"/>
      <c r="AI192" s="32">
        <v>0</v>
      </c>
      <c r="AJ192" s="33">
        <f t="shared" si="39"/>
        <v>80.614796025632401</v>
      </c>
      <c r="AK192" s="33">
        <v>0</v>
      </c>
      <c r="AL192" s="42">
        <f t="shared" si="40"/>
        <v>0</v>
      </c>
      <c r="AM192" s="43">
        <f t="shared" si="41"/>
        <v>0</v>
      </c>
      <c r="AO192" s="44">
        <v>2337.8485375103669</v>
      </c>
      <c r="AQ192" s="44">
        <v>69223.925172583826</v>
      </c>
      <c r="AS192" s="220"/>
      <c r="AT192" s="86">
        <v>-326635.7</v>
      </c>
      <c r="AU192" s="86">
        <v>-139180.65101964539</v>
      </c>
      <c r="AV192" s="86">
        <v>-1267.7984407122783</v>
      </c>
      <c r="AW192" s="86">
        <v>-44810</v>
      </c>
      <c r="AX192" s="129">
        <v>-110654.287037</v>
      </c>
    </row>
    <row r="193" spans="1:50">
      <c r="A193" s="26">
        <v>625</v>
      </c>
      <c r="B193" s="27">
        <v>2325</v>
      </c>
      <c r="C193" s="28"/>
      <c r="D193" s="29" t="s">
        <v>172</v>
      </c>
      <c r="E193" s="7">
        <v>417</v>
      </c>
      <c r="F193" s="7">
        <v>715982</v>
      </c>
      <c r="G193" s="2">
        <v>1.6066666666666667</v>
      </c>
      <c r="H193" s="7">
        <v>445492.35439995909</v>
      </c>
      <c r="I193" s="7">
        <v>72759</v>
      </c>
      <c r="J193" s="30">
        <v>0</v>
      </c>
      <c r="K193" s="4">
        <v>1.65</v>
      </c>
      <c r="L193" s="7">
        <v>735062.38475993241</v>
      </c>
      <c r="M193" s="7">
        <v>59594.641666666663</v>
      </c>
      <c r="N193" s="7">
        <v>794657.02642659913</v>
      </c>
      <c r="O193" s="31">
        <v>1905.6523415505974</v>
      </c>
      <c r="P193" s="31">
        <v>2391.9120957014184</v>
      </c>
      <c r="Q193" s="31">
        <v>79.670667871754404</v>
      </c>
      <c r="R193" s="32">
        <v>75025.017467930156</v>
      </c>
      <c r="S193" s="33">
        <f t="shared" si="28"/>
        <v>179.91610903580374</v>
      </c>
      <c r="T193" s="34">
        <f t="shared" si="29"/>
        <v>87.192520759205223</v>
      </c>
      <c r="U193" s="32">
        <v>0</v>
      </c>
      <c r="V193" s="33">
        <f t="shared" si="30"/>
        <v>0</v>
      </c>
      <c r="W193" s="35">
        <f t="shared" si="31"/>
        <v>87.192520759205223</v>
      </c>
      <c r="X193" s="36">
        <v>0</v>
      </c>
      <c r="Y193" s="37">
        <f t="shared" si="32"/>
        <v>0</v>
      </c>
      <c r="Z193" s="38">
        <f t="shared" si="33"/>
        <v>0</v>
      </c>
      <c r="AA193" s="39">
        <f t="shared" si="34"/>
        <v>0</v>
      </c>
      <c r="AB193" s="40">
        <f t="shared" si="35"/>
        <v>87.192520759205223</v>
      </c>
      <c r="AC193" s="32">
        <f t="shared" si="36"/>
        <v>75025.017467930156</v>
      </c>
      <c r="AD193" s="33">
        <f t="shared" si="37"/>
        <v>179.91610903580374</v>
      </c>
      <c r="AE193" s="35">
        <f t="shared" si="38"/>
        <v>87.192520759205223</v>
      </c>
      <c r="AF193" s="41"/>
      <c r="AG193" s="119">
        <v>0</v>
      </c>
      <c r="AH193" s="41"/>
      <c r="AI193" s="32">
        <v>6021.9688200226601</v>
      </c>
      <c r="AJ193" s="33">
        <f t="shared" si="39"/>
        <v>79.670667871754404</v>
      </c>
      <c r="AK193" s="33">
        <v>0</v>
      </c>
      <c r="AL193" s="42">
        <f t="shared" si="40"/>
        <v>0</v>
      </c>
      <c r="AM193" s="43">
        <f t="shared" si="41"/>
        <v>6021.9688200226601</v>
      </c>
      <c r="AO193" s="44">
        <v>1942.6220351740865</v>
      </c>
      <c r="AQ193" s="44">
        <v>44549.235439995908</v>
      </c>
      <c r="AS193" s="220"/>
      <c r="AT193" s="86">
        <v>-216042.5</v>
      </c>
      <c r="AU193" s="86">
        <v>-92056.49358779694</v>
      </c>
      <c r="AV193" s="86">
        <v>-838.54385054985346</v>
      </c>
      <c r="AW193" s="86">
        <v>-53223</v>
      </c>
      <c r="AX193" s="129">
        <v>-73188.662291999994</v>
      </c>
    </row>
    <row r="194" spans="1:50">
      <c r="A194" s="26">
        <v>626</v>
      </c>
      <c r="B194" s="27">
        <v>2326</v>
      </c>
      <c r="C194" s="28"/>
      <c r="D194" s="29" t="s">
        <v>173</v>
      </c>
      <c r="E194" s="7">
        <v>1833.6666666666667</v>
      </c>
      <c r="F194" s="7">
        <v>2952079.3333333335</v>
      </c>
      <c r="G194" s="2">
        <v>1.84</v>
      </c>
      <c r="H194" s="7">
        <v>1604390.9420289854</v>
      </c>
      <c r="I194" s="7">
        <v>259402.66666666666</v>
      </c>
      <c r="J194" s="30">
        <v>0</v>
      </c>
      <c r="K194" s="4">
        <v>1.65</v>
      </c>
      <c r="L194" s="7">
        <v>2647245.0543478257</v>
      </c>
      <c r="M194" s="7">
        <v>317327.4070833333</v>
      </c>
      <c r="N194" s="7">
        <v>2964572.4614311592</v>
      </c>
      <c r="O194" s="31">
        <v>1616.7455706768728</v>
      </c>
      <c r="P194" s="31">
        <v>2391.9120957014184</v>
      </c>
      <c r="Q194" s="31">
        <v>67.592181735373046</v>
      </c>
      <c r="R194" s="32">
        <v>525916.89667973632</v>
      </c>
      <c r="S194" s="33">
        <f t="shared" si="28"/>
        <v>286.81161425908181</v>
      </c>
      <c r="T194" s="34">
        <f t="shared" si="29"/>
        <v>79.58307449328494</v>
      </c>
      <c r="U194" s="32">
        <v>281444</v>
      </c>
      <c r="V194" s="33">
        <f t="shared" si="30"/>
        <v>153.48700236320667</v>
      </c>
      <c r="W194" s="35">
        <f t="shared" si="31"/>
        <v>85.999991011205609</v>
      </c>
      <c r="X194" s="36">
        <v>0</v>
      </c>
      <c r="Y194" s="37">
        <f t="shared" si="32"/>
        <v>0</v>
      </c>
      <c r="Z194" s="38">
        <f t="shared" si="33"/>
        <v>281444</v>
      </c>
      <c r="AA194" s="39">
        <f t="shared" si="34"/>
        <v>153.48700236320667</v>
      </c>
      <c r="AB194" s="40">
        <f t="shared" si="35"/>
        <v>85.999991011205609</v>
      </c>
      <c r="AC194" s="32">
        <f t="shared" si="36"/>
        <v>807360.89667973632</v>
      </c>
      <c r="AD194" s="33">
        <f t="shared" si="37"/>
        <v>440.29861662228848</v>
      </c>
      <c r="AE194" s="35">
        <f t="shared" si="38"/>
        <v>85.999991011205609</v>
      </c>
      <c r="AF194" s="41"/>
      <c r="AG194" s="119">
        <v>0</v>
      </c>
      <c r="AH194" s="41"/>
      <c r="AI194" s="32">
        <v>79842.796031558362</v>
      </c>
      <c r="AJ194" s="33">
        <f t="shared" si="39"/>
        <v>67.592181735373046</v>
      </c>
      <c r="AK194" s="33">
        <v>0</v>
      </c>
      <c r="AL194" s="42">
        <f t="shared" si="40"/>
        <v>0</v>
      </c>
      <c r="AM194" s="43">
        <f t="shared" si="41"/>
        <v>79842.796031558362</v>
      </c>
      <c r="AO194" s="44">
        <v>12989.924839855476</v>
      </c>
      <c r="AQ194" s="44">
        <v>160439.09420289853</v>
      </c>
      <c r="AS194" s="220"/>
      <c r="AT194" s="86">
        <v>-942356.85</v>
      </c>
      <c r="AU194" s="86">
        <v>-401541.65774486668</v>
      </c>
      <c r="AV194" s="86">
        <v>-3657.6484147793608</v>
      </c>
      <c r="AW194" s="86">
        <v>-165637</v>
      </c>
      <c r="AX194" s="129">
        <v>-319241.97456900001</v>
      </c>
    </row>
    <row r="195" spans="1:50">
      <c r="A195" s="26">
        <v>627</v>
      </c>
      <c r="B195" s="27">
        <v>2327</v>
      </c>
      <c r="C195" s="28">
        <v>351</v>
      </c>
      <c r="D195" s="29" t="s">
        <v>174</v>
      </c>
      <c r="E195" s="7">
        <v>11249</v>
      </c>
      <c r="F195" s="7">
        <v>23133114.666666668</v>
      </c>
      <c r="G195" s="2">
        <v>1.6000000000000003</v>
      </c>
      <c r="H195" s="7">
        <v>14458196.666666666</v>
      </c>
      <c r="I195" s="7">
        <v>2056942</v>
      </c>
      <c r="J195" s="30">
        <v>0</v>
      </c>
      <c r="K195" s="4">
        <v>1.65</v>
      </c>
      <c r="L195" s="7">
        <v>23856024.5</v>
      </c>
      <c r="M195" s="7">
        <v>2122227.2083333335</v>
      </c>
      <c r="N195" s="7">
        <v>25978251.708333332</v>
      </c>
      <c r="O195" s="31">
        <v>2309.3832081370197</v>
      </c>
      <c r="P195" s="31">
        <v>2391.9120957014184</v>
      </c>
      <c r="Q195" s="31">
        <v>96.549668873169963</v>
      </c>
      <c r="R195" s="32">
        <v>343495.95879841072</v>
      </c>
      <c r="S195" s="33">
        <f t="shared" ref="S195:S258" si="42">R195/E195</f>
        <v>30.535688398827514</v>
      </c>
      <c r="T195" s="34">
        <f t="shared" ref="T195:T258" si="43">(N195+R195)/E195*100/$O$383</f>
        <v>97.826291390096998</v>
      </c>
      <c r="U195" s="32">
        <v>0</v>
      </c>
      <c r="V195" s="33">
        <f t="shared" ref="V195:V258" si="44">U195/E195</f>
        <v>0</v>
      </c>
      <c r="W195" s="35">
        <f t="shared" ref="W195:W258" si="45">(N195+R195+U195)/E195*100/$O$383</f>
        <v>97.826291390096998</v>
      </c>
      <c r="X195" s="36">
        <v>0</v>
      </c>
      <c r="Y195" s="37">
        <f t="shared" ref="Y195:Y258" si="46">Z195-U195</f>
        <v>0</v>
      </c>
      <c r="Z195" s="38">
        <f t="shared" ref="Z195:Z258" si="47">IF(X195=0,U195,U195-(U195*X195/100))</f>
        <v>0</v>
      </c>
      <c r="AA195" s="39">
        <f t="shared" ref="AA195:AA258" si="48">Z195/E195</f>
        <v>0</v>
      </c>
      <c r="AB195" s="40">
        <f t="shared" ref="AB195:AB258" si="49">(N195+R195+Z195)/E195*100/$O$383</f>
        <v>97.826291390096998</v>
      </c>
      <c r="AC195" s="32">
        <f t="shared" ref="AC195:AC258" si="50">R195+Z195</f>
        <v>343495.95879841072</v>
      </c>
      <c r="AD195" s="33">
        <f t="shared" ref="AD195:AD258" si="51">S195+AA195</f>
        <v>30.535688398827514</v>
      </c>
      <c r="AE195" s="35">
        <f t="shared" ref="AE195:AE258" si="52">(N195+AC195)/E195*100/$O$383</f>
        <v>97.826291390096998</v>
      </c>
      <c r="AF195" s="41"/>
      <c r="AG195" s="119">
        <v>0</v>
      </c>
      <c r="AH195" s="41"/>
      <c r="AI195" s="32">
        <v>0</v>
      </c>
      <c r="AJ195" s="33">
        <f t="shared" ref="AJ195:AJ258" si="53">Q195</f>
        <v>96.549668873169963</v>
      </c>
      <c r="AK195" s="33">
        <v>0</v>
      </c>
      <c r="AL195" s="42">
        <f t="shared" ref="AL195:AL258" si="54">AM195-AI195</f>
        <v>0</v>
      </c>
      <c r="AM195" s="43">
        <f t="shared" ref="AM195:AM258" si="55">IF(AK195=0,AI195,AI195-(AI195*AK195/100))</f>
        <v>0</v>
      </c>
      <c r="AO195" s="44">
        <v>143237.55052874974</v>
      </c>
      <c r="AQ195" s="44">
        <v>1445819.6666666667</v>
      </c>
      <c r="AS195" s="220"/>
      <c r="AT195" s="86">
        <v>-5783766.5499999998</v>
      </c>
      <c r="AU195" s="86">
        <v>-2464483.8426218783</v>
      </c>
      <c r="AV195" s="86">
        <v>-22449.016799006076</v>
      </c>
      <c r="AW195" s="86">
        <v>-1062349</v>
      </c>
      <c r="AX195" s="129">
        <v>-1959365.0447889999</v>
      </c>
    </row>
    <row r="196" spans="1:50">
      <c r="A196" s="26">
        <v>628</v>
      </c>
      <c r="B196" s="27">
        <v>2328</v>
      </c>
      <c r="C196" s="28"/>
      <c r="D196" s="29" t="s">
        <v>175</v>
      </c>
      <c r="E196" s="7">
        <v>1594.6666666666667</v>
      </c>
      <c r="F196" s="7">
        <v>2306476.6666666665</v>
      </c>
      <c r="G196" s="2">
        <v>1.62</v>
      </c>
      <c r="H196" s="7">
        <v>1423751.0288065842</v>
      </c>
      <c r="I196" s="7">
        <v>271134.33333333331</v>
      </c>
      <c r="J196" s="30">
        <v>0</v>
      </c>
      <c r="K196" s="4">
        <v>1.65</v>
      </c>
      <c r="L196" s="7">
        <v>2349189.1975308638</v>
      </c>
      <c r="M196" s="7">
        <v>251406.46249999999</v>
      </c>
      <c r="N196" s="7">
        <v>2600595.6600308637</v>
      </c>
      <c r="O196" s="31">
        <v>1630.8083152367456</v>
      </c>
      <c r="P196" s="31">
        <v>2391.9120957014184</v>
      </c>
      <c r="Q196" s="31">
        <v>68.180110722610721</v>
      </c>
      <c r="R196" s="32">
        <v>449071.52657496935</v>
      </c>
      <c r="S196" s="33">
        <f t="shared" si="42"/>
        <v>281.60839877192893</v>
      </c>
      <c r="T196" s="34">
        <f t="shared" si="43"/>
        <v>79.953469755244697</v>
      </c>
      <c r="U196" s="32">
        <v>230633</v>
      </c>
      <c r="V196" s="33">
        <f t="shared" si="44"/>
        <v>144.62771739130434</v>
      </c>
      <c r="W196" s="35">
        <f t="shared" si="45"/>
        <v>86.000001216464327</v>
      </c>
      <c r="X196" s="36">
        <v>0</v>
      </c>
      <c r="Y196" s="37">
        <f t="shared" si="46"/>
        <v>0</v>
      </c>
      <c r="Z196" s="38">
        <f t="shared" si="47"/>
        <v>230633</v>
      </c>
      <c r="AA196" s="39">
        <f t="shared" si="48"/>
        <v>144.62771739130434</v>
      </c>
      <c r="AB196" s="40">
        <f t="shared" si="49"/>
        <v>86.000001216464327</v>
      </c>
      <c r="AC196" s="32">
        <f t="shared" si="50"/>
        <v>679704.52657496929</v>
      </c>
      <c r="AD196" s="33">
        <f t="shared" si="51"/>
        <v>426.23611616323331</v>
      </c>
      <c r="AE196" s="35">
        <f t="shared" si="52"/>
        <v>86.000001216464327</v>
      </c>
      <c r="AF196" s="41"/>
      <c r="AG196" s="119">
        <v>0</v>
      </c>
      <c r="AH196" s="41"/>
      <c r="AI196" s="32">
        <v>0</v>
      </c>
      <c r="AJ196" s="33">
        <f t="shared" si="53"/>
        <v>68.180110722610721</v>
      </c>
      <c r="AK196" s="33">
        <v>0</v>
      </c>
      <c r="AL196" s="42">
        <f t="shared" si="54"/>
        <v>0</v>
      </c>
      <c r="AM196" s="43">
        <f t="shared" si="55"/>
        <v>0</v>
      </c>
      <c r="AO196" s="44">
        <v>13144.011499562312</v>
      </c>
      <c r="AQ196" s="44">
        <v>142375.10288065844</v>
      </c>
      <c r="AS196" s="220"/>
      <c r="AT196" s="86">
        <v>-830734.9</v>
      </c>
      <c r="AU196" s="86">
        <v>-353979.13605783822</v>
      </c>
      <c r="AV196" s="86">
        <v>-3224.4007586619364</v>
      </c>
      <c r="AW196" s="86">
        <v>-117522</v>
      </c>
      <c r="AX196" s="129">
        <v>-281427.83238500002</v>
      </c>
    </row>
    <row r="197" spans="1:50">
      <c r="A197" s="26">
        <v>629</v>
      </c>
      <c r="B197" s="27">
        <v>2329</v>
      </c>
      <c r="C197" s="28"/>
      <c r="D197" s="29" t="s">
        <v>176</v>
      </c>
      <c r="E197" s="7">
        <v>324.33333333333331</v>
      </c>
      <c r="F197" s="7">
        <v>374533</v>
      </c>
      <c r="G197" s="2">
        <v>1.68</v>
      </c>
      <c r="H197" s="7">
        <v>222936.30952380956</v>
      </c>
      <c r="I197" s="7">
        <v>41822</v>
      </c>
      <c r="J197" s="30">
        <v>0</v>
      </c>
      <c r="K197" s="4">
        <v>1.65</v>
      </c>
      <c r="L197" s="7">
        <v>367844.91071428574</v>
      </c>
      <c r="M197" s="7">
        <v>34600.445833333339</v>
      </c>
      <c r="N197" s="7">
        <v>402445.3565476191</v>
      </c>
      <c r="O197" s="31">
        <v>1240.8387149464104</v>
      </c>
      <c r="P197" s="31">
        <v>2391.9120957014184</v>
      </c>
      <c r="Q197" s="31">
        <v>51.87643463889669</v>
      </c>
      <c r="R197" s="32">
        <v>138132.64260187015</v>
      </c>
      <c r="S197" s="33">
        <f t="shared" si="42"/>
        <v>425.89715087935298</v>
      </c>
      <c r="T197" s="34">
        <f t="shared" si="43"/>
        <v>69.682153822504858</v>
      </c>
      <c r="U197" s="32">
        <v>126590</v>
      </c>
      <c r="V197" s="33">
        <f t="shared" si="44"/>
        <v>390.30832476875645</v>
      </c>
      <c r="W197" s="35">
        <f t="shared" si="45"/>
        <v>85.999991148976505</v>
      </c>
      <c r="X197" s="36">
        <v>0</v>
      </c>
      <c r="Y197" s="37">
        <f t="shared" si="46"/>
        <v>0</v>
      </c>
      <c r="Z197" s="38">
        <f t="shared" si="47"/>
        <v>126590</v>
      </c>
      <c r="AA197" s="39">
        <f t="shared" si="48"/>
        <v>390.30832476875645</v>
      </c>
      <c r="AB197" s="40">
        <f t="shared" si="49"/>
        <v>85.999991148976505</v>
      </c>
      <c r="AC197" s="32">
        <f t="shared" si="50"/>
        <v>264722.64260187012</v>
      </c>
      <c r="AD197" s="33">
        <f t="shared" si="51"/>
        <v>816.20547564810943</v>
      </c>
      <c r="AE197" s="35">
        <f t="shared" si="52"/>
        <v>85.999991148976505</v>
      </c>
      <c r="AF197" s="41"/>
      <c r="AG197" s="119">
        <v>0</v>
      </c>
      <c r="AH197" s="41"/>
      <c r="AI197" s="32">
        <v>79109.312231109128</v>
      </c>
      <c r="AJ197" s="33">
        <f t="shared" si="53"/>
        <v>51.87643463889669</v>
      </c>
      <c r="AK197" s="33">
        <v>0</v>
      </c>
      <c r="AL197" s="42">
        <f t="shared" si="54"/>
        <v>0</v>
      </c>
      <c r="AM197" s="43">
        <f t="shared" si="55"/>
        <v>79109.312231109128</v>
      </c>
      <c r="AO197" s="44">
        <v>2552.1722268298827</v>
      </c>
      <c r="AQ197" s="44">
        <v>22293.630952380958</v>
      </c>
      <c r="AS197" s="220"/>
      <c r="AT197" s="86">
        <v>-164603.79999999999</v>
      </c>
      <c r="AU197" s="86">
        <v>-70138.280828797666</v>
      </c>
      <c r="AV197" s="86">
        <v>-638.89055279988827</v>
      </c>
      <c r="AW197" s="86">
        <v>-11732</v>
      </c>
      <c r="AX197" s="129">
        <v>-55762.790317999999</v>
      </c>
    </row>
    <row r="198" spans="1:50">
      <c r="A198" s="26">
        <v>630</v>
      </c>
      <c r="B198" s="27">
        <v>2331</v>
      </c>
      <c r="C198" s="28">
        <v>351</v>
      </c>
      <c r="D198" s="29" t="s">
        <v>178</v>
      </c>
      <c r="E198" s="7">
        <v>510.66666666666669</v>
      </c>
      <c r="F198" s="7">
        <v>1199642</v>
      </c>
      <c r="G198" s="2">
        <v>1.4233333333333331</v>
      </c>
      <c r="H198" s="7">
        <v>845601.08798866952</v>
      </c>
      <c r="I198" s="7">
        <v>89254.333333333328</v>
      </c>
      <c r="J198" s="30">
        <v>0</v>
      </c>
      <c r="K198" s="4">
        <v>1.65</v>
      </c>
      <c r="L198" s="7">
        <v>1395241.7951813044</v>
      </c>
      <c r="M198" s="7">
        <v>106098.28125</v>
      </c>
      <c r="N198" s="7">
        <v>1501340.0764313044</v>
      </c>
      <c r="O198" s="31">
        <v>2939.9609851787945</v>
      </c>
      <c r="P198" s="31">
        <v>2391.9120957014184</v>
      </c>
      <c r="Q198" s="31">
        <v>122.91258489232494</v>
      </c>
      <c r="R198" s="32">
        <v>-103552.01083711862</v>
      </c>
      <c r="S198" s="33">
        <f t="shared" si="42"/>
        <v>-202.77808910662915</v>
      </c>
      <c r="T198" s="34">
        <f t="shared" si="43"/>
        <v>114.43492848216464</v>
      </c>
      <c r="U198" s="32">
        <v>0</v>
      </c>
      <c r="V198" s="33">
        <f t="shared" si="44"/>
        <v>0</v>
      </c>
      <c r="W198" s="35">
        <f t="shared" si="45"/>
        <v>114.43492848216464</v>
      </c>
      <c r="X198" s="36">
        <v>0</v>
      </c>
      <c r="Y198" s="37">
        <f t="shared" si="46"/>
        <v>0</v>
      </c>
      <c r="Z198" s="38">
        <f t="shared" si="47"/>
        <v>0</v>
      </c>
      <c r="AA198" s="39">
        <f t="shared" si="48"/>
        <v>0</v>
      </c>
      <c r="AB198" s="40">
        <f t="shared" si="49"/>
        <v>114.43492848216464</v>
      </c>
      <c r="AC198" s="32">
        <f t="shared" si="50"/>
        <v>-103552.01083711862</v>
      </c>
      <c r="AD198" s="33">
        <f t="shared" si="51"/>
        <v>-202.77808910662915</v>
      </c>
      <c r="AE198" s="35">
        <f t="shared" si="52"/>
        <v>114.43492848216464</v>
      </c>
      <c r="AF198" s="41"/>
      <c r="AG198" s="119">
        <v>0</v>
      </c>
      <c r="AH198" s="41"/>
      <c r="AI198" s="32">
        <v>7114.8841246776246</v>
      </c>
      <c r="AJ198" s="33">
        <f t="shared" si="53"/>
        <v>122.91258489232494</v>
      </c>
      <c r="AK198" s="33">
        <v>0</v>
      </c>
      <c r="AL198" s="42">
        <f t="shared" si="54"/>
        <v>0</v>
      </c>
      <c r="AM198" s="43">
        <f t="shared" si="55"/>
        <v>7114.8841246776246</v>
      </c>
      <c r="AO198" s="44">
        <v>3275.6571361624483</v>
      </c>
      <c r="AQ198" s="44">
        <v>84560.108798866946</v>
      </c>
      <c r="AS198" s="220"/>
      <c r="AT198" s="86">
        <v>-266452.45</v>
      </c>
      <c r="AU198" s="86">
        <v>-113536.34209161623</v>
      </c>
      <c r="AV198" s="86">
        <v>-1034.2040823448192</v>
      </c>
      <c r="AW198" s="86">
        <v>-74910</v>
      </c>
      <c r="AX198" s="129">
        <v>-90266.016826999999</v>
      </c>
    </row>
    <row r="199" spans="1:50">
      <c r="A199" s="26">
        <v>632</v>
      </c>
      <c r="B199" s="27">
        <v>2324</v>
      </c>
      <c r="C199" s="28">
        <v>351</v>
      </c>
      <c r="D199" s="29" t="s">
        <v>171</v>
      </c>
      <c r="E199" s="7">
        <v>4021.3333333333335</v>
      </c>
      <c r="F199" s="7">
        <v>7163849.666666667</v>
      </c>
      <c r="G199" s="2">
        <v>1.49</v>
      </c>
      <c r="H199" s="7">
        <v>4807952.7964205816</v>
      </c>
      <c r="I199" s="7">
        <v>610839.33333333337</v>
      </c>
      <c r="J199" s="30">
        <v>0</v>
      </c>
      <c r="K199" s="4">
        <v>1.65</v>
      </c>
      <c r="L199" s="7">
        <v>7933122.1140939593</v>
      </c>
      <c r="M199" s="7">
        <v>762419.81666666677</v>
      </c>
      <c r="N199" s="7">
        <v>8695541.9307606257</v>
      </c>
      <c r="O199" s="31">
        <v>2162.3529337103678</v>
      </c>
      <c r="P199" s="31">
        <v>2391.9120957014184</v>
      </c>
      <c r="Q199" s="31">
        <v>90.402692373034995</v>
      </c>
      <c r="R199" s="32">
        <v>341559.54673207109</v>
      </c>
      <c r="S199" s="33">
        <f t="shared" si="42"/>
        <v>84.936889936688758</v>
      </c>
      <c r="T199" s="34">
        <f t="shared" si="43"/>
        <v>93.953696195011972</v>
      </c>
      <c r="U199" s="32">
        <v>0</v>
      </c>
      <c r="V199" s="33">
        <f t="shared" si="44"/>
        <v>0</v>
      </c>
      <c r="W199" s="35">
        <f t="shared" si="45"/>
        <v>93.953696195011972</v>
      </c>
      <c r="X199" s="36">
        <v>0</v>
      </c>
      <c r="Y199" s="37">
        <f t="shared" si="46"/>
        <v>0</v>
      </c>
      <c r="Z199" s="38">
        <f t="shared" si="47"/>
        <v>0</v>
      </c>
      <c r="AA199" s="39">
        <f t="shared" si="48"/>
        <v>0</v>
      </c>
      <c r="AB199" s="40">
        <f t="shared" si="49"/>
        <v>93.953696195011972</v>
      </c>
      <c r="AC199" s="32">
        <f t="shared" si="50"/>
        <v>341559.54673207109</v>
      </c>
      <c r="AD199" s="33">
        <f t="shared" si="51"/>
        <v>84.936889936688758</v>
      </c>
      <c r="AE199" s="35">
        <f t="shared" si="52"/>
        <v>93.953696195011972</v>
      </c>
      <c r="AF199" s="41"/>
      <c r="AG199" s="119">
        <v>0</v>
      </c>
      <c r="AH199" s="41"/>
      <c r="AI199" s="32">
        <v>0</v>
      </c>
      <c r="AJ199" s="33">
        <f t="shared" si="53"/>
        <v>90.402692373034995</v>
      </c>
      <c r="AK199" s="33">
        <v>0</v>
      </c>
      <c r="AL199" s="42">
        <f t="shared" si="54"/>
        <v>0</v>
      </c>
      <c r="AM199" s="43">
        <f t="shared" si="55"/>
        <v>0</v>
      </c>
      <c r="AO199" s="44">
        <v>26371.304593580251</v>
      </c>
      <c r="AQ199" s="44">
        <v>480795.27964205813</v>
      </c>
      <c r="AS199" s="220"/>
      <c r="AT199" s="86">
        <v>-2080180.7</v>
      </c>
      <c r="AU199" s="86">
        <v>-886372.52397393051</v>
      </c>
      <c r="AV199" s="86">
        <v>-8073.979361008589</v>
      </c>
      <c r="AW199" s="86">
        <v>-293611</v>
      </c>
      <c r="AX199" s="129">
        <v>-704702.26263999997</v>
      </c>
    </row>
    <row r="200" spans="1:50">
      <c r="A200" s="26">
        <v>661</v>
      </c>
      <c r="B200" s="27">
        <v>2401</v>
      </c>
      <c r="C200" s="28"/>
      <c r="D200" s="29" t="s">
        <v>180</v>
      </c>
      <c r="E200" s="7">
        <v>49.666666666666664</v>
      </c>
      <c r="F200" s="7">
        <v>57931</v>
      </c>
      <c r="G200" s="2">
        <v>1.9066666666666665</v>
      </c>
      <c r="H200" s="7">
        <v>30190.725348110256</v>
      </c>
      <c r="I200" s="7">
        <v>3158.3333333333335</v>
      </c>
      <c r="J200" s="30">
        <v>0</v>
      </c>
      <c r="K200" s="4">
        <v>1.65</v>
      </c>
      <c r="L200" s="7">
        <v>49814.696824381921</v>
      </c>
      <c r="M200" s="7">
        <v>3966.2249999999999</v>
      </c>
      <c r="N200" s="7">
        <v>53780.92182438192</v>
      </c>
      <c r="O200" s="31">
        <v>1082.8373521687636</v>
      </c>
      <c r="P200" s="31">
        <v>2391.9120957014184</v>
      </c>
      <c r="Q200" s="31">
        <v>45.270783743046628</v>
      </c>
      <c r="R200" s="32">
        <v>24056.430203651747</v>
      </c>
      <c r="S200" s="33">
        <f t="shared" si="42"/>
        <v>484.35765510708217</v>
      </c>
      <c r="T200" s="34">
        <f t="shared" si="43"/>
        <v>65.520593758119318</v>
      </c>
      <c r="U200" s="32">
        <v>24329</v>
      </c>
      <c r="V200" s="33">
        <f t="shared" si="44"/>
        <v>489.84563758389265</v>
      </c>
      <c r="W200" s="35">
        <f t="shared" si="45"/>
        <v>85.999842910469411</v>
      </c>
      <c r="X200" s="36">
        <v>16.926305613423896</v>
      </c>
      <c r="Y200" s="37">
        <f t="shared" si="46"/>
        <v>-4118.000892689899</v>
      </c>
      <c r="Z200" s="38">
        <f t="shared" si="47"/>
        <v>20210.999107310101</v>
      </c>
      <c r="AA200" s="39">
        <f t="shared" si="48"/>
        <v>406.93286793241816</v>
      </c>
      <c r="AB200" s="40">
        <f t="shared" si="49"/>
        <v>82.533462611608115</v>
      </c>
      <c r="AC200" s="32">
        <f t="shared" si="50"/>
        <v>44267.429310961845</v>
      </c>
      <c r="AD200" s="33">
        <f t="shared" si="51"/>
        <v>891.29052303950039</v>
      </c>
      <c r="AE200" s="35">
        <f t="shared" si="52"/>
        <v>82.533462611608115</v>
      </c>
      <c r="AF200" s="41"/>
      <c r="AG200" s="119">
        <v>0</v>
      </c>
      <c r="AH200" s="41"/>
      <c r="AI200" s="32">
        <v>13038.773093724663</v>
      </c>
      <c r="AJ200" s="33">
        <f t="shared" si="53"/>
        <v>45.270783743046628</v>
      </c>
      <c r="AK200" s="33">
        <v>0</v>
      </c>
      <c r="AL200" s="42">
        <f t="shared" si="54"/>
        <v>0</v>
      </c>
      <c r="AM200" s="43">
        <f t="shared" si="55"/>
        <v>13038.773093724663</v>
      </c>
      <c r="AO200" s="44">
        <v>128.15315589408897</v>
      </c>
      <c r="AQ200" s="44">
        <v>3019.0725348110259</v>
      </c>
      <c r="AS200" s="220"/>
      <c r="AT200" s="86">
        <v>-25719.35</v>
      </c>
      <c r="AU200" s="86">
        <v>-10959.106379499635</v>
      </c>
      <c r="AV200" s="86">
        <v>-99.826648874982553</v>
      </c>
      <c r="AW200" s="86">
        <v>-1833</v>
      </c>
      <c r="AX200" s="129">
        <v>-8712.9359870000008</v>
      </c>
    </row>
    <row r="201" spans="1:50">
      <c r="A201" s="26">
        <v>662</v>
      </c>
      <c r="B201" s="27">
        <v>2402</v>
      </c>
      <c r="C201" s="28"/>
      <c r="D201" s="29" t="s">
        <v>181</v>
      </c>
      <c r="E201" s="7">
        <v>1269</v>
      </c>
      <c r="F201" s="7">
        <v>2252077.3333333335</v>
      </c>
      <c r="G201" s="2">
        <v>1.6666666666666667</v>
      </c>
      <c r="H201" s="7">
        <v>1351798.8725490198</v>
      </c>
      <c r="I201" s="7">
        <v>157501.66666666666</v>
      </c>
      <c r="J201" s="30">
        <v>0</v>
      </c>
      <c r="K201" s="4">
        <v>1.65</v>
      </c>
      <c r="L201" s="7">
        <v>2230468.1397058824</v>
      </c>
      <c r="M201" s="7">
        <v>194732.95416666669</v>
      </c>
      <c r="N201" s="7">
        <v>2425201.093872549</v>
      </c>
      <c r="O201" s="31">
        <v>1911.1119731068156</v>
      </c>
      <c r="P201" s="31">
        <v>2391.9120957014184</v>
      </c>
      <c r="Q201" s="31">
        <v>79.898921726318292</v>
      </c>
      <c r="R201" s="32">
        <v>225750.08156184378</v>
      </c>
      <c r="S201" s="33">
        <f t="shared" si="42"/>
        <v>177.89604536000297</v>
      </c>
      <c r="T201" s="34">
        <f t="shared" si="43"/>
        <v>87.336320687580454</v>
      </c>
      <c r="U201" s="32">
        <v>0</v>
      </c>
      <c r="V201" s="33">
        <f t="shared" si="44"/>
        <v>0</v>
      </c>
      <c r="W201" s="35">
        <f t="shared" si="45"/>
        <v>87.336320687580454</v>
      </c>
      <c r="X201" s="36">
        <v>0</v>
      </c>
      <c r="Y201" s="37">
        <f t="shared" si="46"/>
        <v>0</v>
      </c>
      <c r="Z201" s="38">
        <f t="shared" si="47"/>
        <v>0</v>
      </c>
      <c r="AA201" s="39">
        <f t="shared" si="48"/>
        <v>0</v>
      </c>
      <c r="AB201" s="40">
        <f t="shared" si="49"/>
        <v>87.336320687580454</v>
      </c>
      <c r="AC201" s="32">
        <f t="shared" si="50"/>
        <v>225750.08156184378</v>
      </c>
      <c r="AD201" s="33">
        <f t="shared" si="51"/>
        <v>177.89604536000297</v>
      </c>
      <c r="AE201" s="35">
        <f t="shared" si="52"/>
        <v>87.336320687580454</v>
      </c>
      <c r="AF201" s="41"/>
      <c r="AG201" s="119">
        <v>0</v>
      </c>
      <c r="AH201" s="41"/>
      <c r="AI201" s="32">
        <v>97045.019578889507</v>
      </c>
      <c r="AJ201" s="33">
        <f t="shared" si="53"/>
        <v>79.898921726318292</v>
      </c>
      <c r="AK201" s="33">
        <v>0</v>
      </c>
      <c r="AL201" s="42">
        <f t="shared" si="54"/>
        <v>0</v>
      </c>
      <c r="AM201" s="43">
        <f t="shared" si="55"/>
        <v>97045.019578889507</v>
      </c>
      <c r="AO201" s="44">
        <v>8730.681504123846</v>
      </c>
      <c r="AQ201" s="44">
        <v>135179.88725490196</v>
      </c>
      <c r="AS201" s="220"/>
      <c r="AT201" s="86">
        <v>-647613.15</v>
      </c>
      <c r="AU201" s="86">
        <v>-275950.29863580083</v>
      </c>
      <c r="AV201" s="86">
        <v>-2513.6350186720606</v>
      </c>
      <c r="AW201" s="86">
        <v>-135097</v>
      </c>
      <c r="AX201" s="129">
        <v>-219391.728156</v>
      </c>
    </row>
    <row r="202" spans="1:50">
      <c r="A202" s="26">
        <v>663</v>
      </c>
      <c r="B202" s="27">
        <v>2403</v>
      </c>
      <c r="C202" s="28">
        <v>351</v>
      </c>
      <c r="D202" s="29" t="s">
        <v>182</v>
      </c>
      <c r="E202" s="7">
        <v>1258.3333333333333</v>
      </c>
      <c r="F202" s="7">
        <v>3043123.3333333335</v>
      </c>
      <c r="G202" s="2">
        <v>1.6733333333333331</v>
      </c>
      <c r="H202" s="7">
        <v>1816621.5302833503</v>
      </c>
      <c r="I202" s="7">
        <v>257418</v>
      </c>
      <c r="J202" s="30">
        <v>0</v>
      </c>
      <c r="K202" s="4">
        <v>1.65</v>
      </c>
      <c r="L202" s="7">
        <v>2997425.5249675275</v>
      </c>
      <c r="M202" s="7">
        <v>262177.67833333334</v>
      </c>
      <c r="N202" s="7">
        <v>3259603.2033008607</v>
      </c>
      <c r="O202" s="31">
        <v>2590.4131416960486</v>
      </c>
      <c r="P202" s="31">
        <v>2391.9120957014184</v>
      </c>
      <c r="Q202" s="31">
        <v>108.29884368875273</v>
      </c>
      <c r="R202" s="32">
        <v>-92418.778664333237</v>
      </c>
      <c r="S202" s="33">
        <f t="shared" si="42"/>
        <v>-73.445387018013179</v>
      </c>
      <c r="T202" s="34">
        <f t="shared" si="43"/>
        <v>105.22827152391413</v>
      </c>
      <c r="U202" s="32">
        <v>0</v>
      </c>
      <c r="V202" s="33">
        <f t="shared" si="44"/>
        <v>0</v>
      </c>
      <c r="W202" s="35">
        <f t="shared" si="45"/>
        <v>105.22827152391413</v>
      </c>
      <c r="X202" s="36">
        <v>0</v>
      </c>
      <c r="Y202" s="37">
        <f t="shared" si="46"/>
        <v>0</v>
      </c>
      <c r="Z202" s="38">
        <f t="shared" si="47"/>
        <v>0</v>
      </c>
      <c r="AA202" s="39">
        <f t="shared" si="48"/>
        <v>0</v>
      </c>
      <c r="AB202" s="40">
        <f t="shared" si="49"/>
        <v>105.22827152391413</v>
      </c>
      <c r="AC202" s="32">
        <f t="shared" si="50"/>
        <v>-92418.778664333237</v>
      </c>
      <c r="AD202" s="33">
        <f t="shared" si="51"/>
        <v>-73.445387018013179</v>
      </c>
      <c r="AE202" s="35">
        <f t="shared" si="52"/>
        <v>105.22827152391413</v>
      </c>
      <c r="AF202" s="41"/>
      <c r="AG202" s="119">
        <v>0</v>
      </c>
      <c r="AH202" s="41"/>
      <c r="AI202" s="32">
        <v>6275.3911110445752</v>
      </c>
      <c r="AJ202" s="33">
        <f t="shared" si="53"/>
        <v>108.29884368875273</v>
      </c>
      <c r="AK202" s="33">
        <v>0</v>
      </c>
      <c r="AL202" s="42">
        <f t="shared" si="54"/>
        <v>0</v>
      </c>
      <c r="AM202" s="43">
        <f t="shared" si="55"/>
        <v>6275.3911110445752</v>
      </c>
      <c r="AO202" s="44">
        <v>7139.9046463434424</v>
      </c>
      <c r="AQ202" s="44">
        <v>181662.15302833504</v>
      </c>
      <c r="AS202" s="220"/>
      <c r="AT202" s="86">
        <v>-641954.9</v>
      </c>
      <c r="AU202" s="86">
        <v>-273539.29523231089</v>
      </c>
      <c r="AV202" s="86">
        <v>-2491.6731559195646</v>
      </c>
      <c r="AW202" s="86">
        <v>-85899</v>
      </c>
      <c r="AX202" s="129">
        <v>-217474.882239</v>
      </c>
    </row>
    <row r="203" spans="1:50">
      <c r="A203" s="26">
        <v>664</v>
      </c>
      <c r="B203" s="27">
        <v>2404</v>
      </c>
      <c r="C203" s="28"/>
      <c r="D203" s="29" t="s">
        <v>183</v>
      </c>
      <c r="E203" s="7">
        <v>305</v>
      </c>
      <c r="F203" s="7">
        <v>558003</v>
      </c>
      <c r="G203" s="2">
        <v>1.78</v>
      </c>
      <c r="H203" s="7">
        <v>313484.83146067412</v>
      </c>
      <c r="I203" s="7">
        <v>54740.666666666664</v>
      </c>
      <c r="J203" s="30">
        <v>0</v>
      </c>
      <c r="K203" s="4">
        <v>1.65</v>
      </c>
      <c r="L203" s="7">
        <v>517249.9719101123</v>
      </c>
      <c r="M203" s="7">
        <v>43730.029166666674</v>
      </c>
      <c r="N203" s="7">
        <v>560980.00107677898</v>
      </c>
      <c r="O203" s="31">
        <v>1839.2786920550132</v>
      </c>
      <c r="P203" s="31">
        <v>2391.9120957014184</v>
      </c>
      <c r="Q203" s="31">
        <v>76.895747772689461</v>
      </c>
      <c r="R203" s="32">
        <v>62364.67960149682</v>
      </c>
      <c r="S203" s="33">
        <f t="shared" si="42"/>
        <v>204.4743593491699</v>
      </c>
      <c r="T203" s="34">
        <f t="shared" si="43"/>
        <v>85.444321096794283</v>
      </c>
      <c r="U203" s="32">
        <v>4054</v>
      </c>
      <c r="V203" s="33">
        <f t="shared" si="44"/>
        <v>13.291803278688525</v>
      </c>
      <c r="W203" s="35">
        <f t="shared" si="45"/>
        <v>86.000018912887768</v>
      </c>
      <c r="X203" s="36">
        <v>0</v>
      </c>
      <c r="Y203" s="37">
        <f t="shared" si="46"/>
        <v>0</v>
      </c>
      <c r="Z203" s="38">
        <f t="shared" si="47"/>
        <v>4054</v>
      </c>
      <c r="AA203" s="39">
        <f t="shared" si="48"/>
        <v>13.291803278688525</v>
      </c>
      <c r="AB203" s="40">
        <f t="shared" si="49"/>
        <v>86.000018912887768</v>
      </c>
      <c r="AC203" s="32">
        <f t="shared" si="50"/>
        <v>66418.679601496813</v>
      </c>
      <c r="AD203" s="33">
        <f t="shared" si="51"/>
        <v>217.76616262785842</v>
      </c>
      <c r="AE203" s="35">
        <f t="shared" si="52"/>
        <v>86.000018912887768</v>
      </c>
      <c r="AF203" s="41"/>
      <c r="AG203" s="119">
        <v>0</v>
      </c>
      <c r="AH203" s="41"/>
      <c r="AI203" s="32">
        <v>24616.871245243165</v>
      </c>
      <c r="AJ203" s="33">
        <f t="shared" si="53"/>
        <v>76.895747772689461</v>
      </c>
      <c r="AK203" s="33">
        <v>0</v>
      </c>
      <c r="AL203" s="42">
        <f t="shared" si="54"/>
        <v>0</v>
      </c>
      <c r="AM203" s="43">
        <f t="shared" si="55"/>
        <v>24616.871245243165</v>
      </c>
      <c r="AO203" s="44">
        <v>1400.6404351932999</v>
      </c>
      <c r="AQ203" s="44">
        <v>31348.483146067414</v>
      </c>
      <c r="AS203" s="220"/>
      <c r="AT203" s="86">
        <v>-160488.70000000001</v>
      </c>
      <c r="AU203" s="86">
        <v>-68384.823808077723</v>
      </c>
      <c r="AV203" s="86">
        <v>-622.91828897989114</v>
      </c>
      <c r="AW203" s="86">
        <v>-15529</v>
      </c>
      <c r="AX203" s="129">
        <v>-54368.720560000002</v>
      </c>
    </row>
    <row r="204" spans="1:50">
      <c r="A204" s="26">
        <v>665</v>
      </c>
      <c r="B204" s="27">
        <v>2405</v>
      </c>
      <c r="C204" s="28"/>
      <c r="D204" s="29" t="s">
        <v>184</v>
      </c>
      <c r="E204" s="7">
        <v>258.33333333333331</v>
      </c>
      <c r="F204" s="7">
        <v>455997.33333333331</v>
      </c>
      <c r="G204" s="2">
        <v>1.8999999999999997</v>
      </c>
      <c r="H204" s="7">
        <v>239998.59649122809</v>
      </c>
      <c r="I204" s="7">
        <v>32093.333333333332</v>
      </c>
      <c r="J204" s="30">
        <v>0</v>
      </c>
      <c r="K204" s="4">
        <v>1.65</v>
      </c>
      <c r="L204" s="7">
        <v>395997.68421052629</v>
      </c>
      <c r="M204" s="7">
        <v>33132.779166666667</v>
      </c>
      <c r="N204" s="7">
        <v>429130.46337719297</v>
      </c>
      <c r="O204" s="31">
        <v>1661.1501808149405</v>
      </c>
      <c r="P204" s="31">
        <v>2391.9120957014184</v>
      </c>
      <c r="Q204" s="31">
        <v>69.448629981020062</v>
      </c>
      <c r="R204" s="32">
        <v>69848.659697899173</v>
      </c>
      <c r="S204" s="33">
        <f t="shared" si="42"/>
        <v>270.3819085079968</v>
      </c>
      <c r="T204" s="34">
        <f t="shared" si="43"/>
        <v>80.752636888042588</v>
      </c>
      <c r="U204" s="32">
        <v>32424</v>
      </c>
      <c r="V204" s="33">
        <f t="shared" si="44"/>
        <v>125.51225806451613</v>
      </c>
      <c r="W204" s="35">
        <f t="shared" si="45"/>
        <v>85.999997704105951</v>
      </c>
      <c r="X204" s="36">
        <v>0</v>
      </c>
      <c r="Y204" s="37">
        <f t="shared" si="46"/>
        <v>0</v>
      </c>
      <c r="Z204" s="38">
        <f t="shared" si="47"/>
        <v>32424</v>
      </c>
      <c r="AA204" s="39">
        <f t="shared" si="48"/>
        <v>125.51225806451613</v>
      </c>
      <c r="AB204" s="40">
        <f t="shared" si="49"/>
        <v>85.999997704105951</v>
      </c>
      <c r="AC204" s="32">
        <f t="shared" si="50"/>
        <v>102272.65969789917</v>
      </c>
      <c r="AD204" s="33">
        <f t="shared" si="51"/>
        <v>395.89416657251292</v>
      </c>
      <c r="AE204" s="35">
        <f t="shared" si="52"/>
        <v>85.999997704105922</v>
      </c>
      <c r="AF204" s="41"/>
      <c r="AG204" s="119">
        <v>0</v>
      </c>
      <c r="AH204" s="41"/>
      <c r="AI204" s="32">
        <v>30404.57680381681</v>
      </c>
      <c r="AJ204" s="33">
        <f t="shared" si="53"/>
        <v>69.448629981020062</v>
      </c>
      <c r="AK204" s="33">
        <v>0</v>
      </c>
      <c r="AL204" s="42">
        <f t="shared" si="54"/>
        <v>0</v>
      </c>
      <c r="AM204" s="43">
        <f t="shared" si="55"/>
        <v>30404.57680381681</v>
      </c>
      <c r="AO204" s="44">
        <v>2253.7006849618883</v>
      </c>
      <c r="AQ204" s="44">
        <v>23999.859649122809</v>
      </c>
      <c r="AS204" s="220"/>
      <c r="AT204" s="86">
        <v>-139913.25</v>
      </c>
      <c r="AU204" s="86">
        <v>-59617.538704478022</v>
      </c>
      <c r="AV204" s="86">
        <v>-543.05696987990507</v>
      </c>
      <c r="AW204" s="86">
        <v>-19053</v>
      </c>
      <c r="AX204" s="129">
        <v>-47398.371769999998</v>
      </c>
    </row>
    <row r="205" spans="1:50">
      <c r="A205" s="26">
        <v>666</v>
      </c>
      <c r="B205" s="27">
        <v>2406</v>
      </c>
      <c r="C205" s="28"/>
      <c r="D205" s="29" t="s">
        <v>185</v>
      </c>
      <c r="E205" s="7">
        <v>411.66666666666669</v>
      </c>
      <c r="F205" s="7">
        <v>638182</v>
      </c>
      <c r="G205" s="2">
        <v>1.5566666666666666</v>
      </c>
      <c r="H205" s="7">
        <v>409435.03721525753</v>
      </c>
      <c r="I205" s="7">
        <v>53601</v>
      </c>
      <c r="J205" s="30">
        <v>0</v>
      </c>
      <c r="K205" s="4">
        <v>1.65</v>
      </c>
      <c r="L205" s="7">
        <v>675567.8114051749</v>
      </c>
      <c r="M205" s="7">
        <v>64723.358333333337</v>
      </c>
      <c r="N205" s="7">
        <v>740291.1697385083</v>
      </c>
      <c r="O205" s="31">
        <v>1798.2781451137853</v>
      </c>
      <c r="P205" s="31">
        <v>2391.9120957014184</v>
      </c>
      <c r="Q205" s="31">
        <v>75.181615091354246</v>
      </c>
      <c r="R205" s="32">
        <v>90420.344573672992</v>
      </c>
      <c r="S205" s="33">
        <f t="shared" si="42"/>
        <v>219.64456171742427</v>
      </c>
      <c r="T205" s="34">
        <f t="shared" si="43"/>
        <v>84.364417507553114</v>
      </c>
      <c r="U205" s="32">
        <v>16105</v>
      </c>
      <c r="V205" s="33">
        <f t="shared" si="44"/>
        <v>39.121457489878537</v>
      </c>
      <c r="W205" s="35">
        <f t="shared" si="45"/>
        <v>85.999990050548519</v>
      </c>
      <c r="X205" s="36">
        <v>0</v>
      </c>
      <c r="Y205" s="37">
        <f t="shared" si="46"/>
        <v>0</v>
      </c>
      <c r="Z205" s="38">
        <f t="shared" si="47"/>
        <v>16105</v>
      </c>
      <c r="AA205" s="39">
        <f t="shared" si="48"/>
        <v>39.121457489878537</v>
      </c>
      <c r="AB205" s="40">
        <f t="shared" si="49"/>
        <v>85.999990050548519</v>
      </c>
      <c r="AC205" s="32">
        <f t="shared" si="50"/>
        <v>106525.34457367299</v>
      </c>
      <c r="AD205" s="33">
        <f t="shared" si="51"/>
        <v>258.7660192073028</v>
      </c>
      <c r="AE205" s="35">
        <f t="shared" si="52"/>
        <v>85.999990050548519</v>
      </c>
      <c r="AF205" s="41"/>
      <c r="AG205" s="119">
        <v>0</v>
      </c>
      <c r="AH205" s="41"/>
      <c r="AI205" s="32">
        <v>60024.307117525968</v>
      </c>
      <c r="AJ205" s="33">
        <f t="shared" si="53"/>
        <v>75.181615091354246</v>
      </c>
      <c r="AK205" s="33">
        <v>0</v>
      </c>
      <c r="AL205" s="42">
        <f t="shared" si="54"/>
        <v>0</v>
      </c>
      <c r="AM205" s="43">
        <f t="shared" si="55"/>
        <v>60024.307117525968</v>
      </c>
      <c r="AO205" s="44">
        <v>2418.1746144269268</v>
      </c>
      <c r="AQ205" s="44">
        <v>40943.503721525754</v>
      </c>
      <c r="AS205" s="220"/>
      <c r="AT205" s="86">
        <v>-213470.55</v>
      </c>
      <c r="AU205" s="86">
        <v>-90960.582949846983</v>
      </c>
      <c r="AV205" s="86">
        <v>-828.56118566235511</v>
      </c>
      <c r="AW205" s="86">
        <v>-30316</v>
      </c>
      <c r="AX205" s="129">
        <v>-72317.368692999997</v>
      </c>
    </row>
    <row r="206" spans="1:50">
      <c r="A206" s="26">
        <v>667</v>
      </c>
      <c r="B206" s="27">
        <v>2407</v>
      </c>
      <c r="C206" s="28">
        <v>351</v>
      </c>
      <c r="D206" s="29" t="s">
        <v>186</v>
      </c>
      <c r="E206" s="7">
        <v>2812.6666666666665</v>
      </c>
      <c r="F206" s="7">
        <v>5591922</v>
      </c>
      <c r="G206" s="2">
        <v>1.61</v>
      </c>
      <c r="H206" s="7">
        <v>3474666.4227177431</v>
      </c>
      <c r="I206" s="7">
        <v>667817.66666666663</v>
      </c>
      <c r="J206" s="30">
        <v>0</v>
      </c>
      <c r="K206" s="4">
        <v>1.65</v>
      </c>
      <c r="L206" s="7">
        <v>5733199.5974842757</v>
      </c>
      <c r="M206" s="7">
        <v>544511.16708333336</v>
      </c>
      <c r="N206" s="7">
        <v>6277710.7645676089</v>
      </c>
      <c r="O206" s="31">
        <v>2231.9426752432837</v>
      </c>
      <c r="P206" s="31">
        <v>2391.9120957014184</v>
      </c>
      <c r="Q206" s="31">
        <v>93.312069421546852</v>
      </c>
      <c r="R206" s="32">
        <v>166478.04294517465</v>
      </c>
      <c r="S206" s="33">
        <f t="shared" si="42"/>
        <v>59.188685569509829</v>
      </c>
      <c r="T206" s="34">
        <f t="shared" si="43"/>
        <v>95.786603735574445</v>
      </c>
      <c r="U206" s="32">
        <v>0</v>
      </c>
      <c r="V206" s="33">
        <f t="shared" si="44"/>
        <v>0</v>
      </c>
      <c r="W206" s="35">
        <f t="shared" si="45"/>
        <v>95.786603735574445</v>
      </c>
      <c r="X206" s="36">
        <v>0</v>
      </c>
      <c r="Y206" s="37">
        <f t="shared" si="46"/>
        <v>0</v>
      </c>
      <c r="Z206" s="38">
        <f t="shared" si="47"/>
        <v>0</v>
      </c>
      <c r="AA206" s="39">
        <f t="shared" si="48"/>
        <v>0</v>
      </c>
      <c r="AB206" s="40">
        <f t="shared" si="49"/>
        <v>95.786603735574445</v>
      </c>
      <c r="AC206" s="32">
        <f t="shared" si="50"/>
        <v>166478.04294517465</v>
      </c>
      <c r="AD206" s="33">
        <f t="shared" si="51"/>
        <v>59.188685569509829</v>
      </c>
      <c r="AE206" s="35">
        <f t="shared" si="52"/>
        <v>95.786603735574445</v>
      </c>
      <c r="AF206" s="41"/>
      <c r="AG206" s="119">
        <v>0</v>
      </c>
      <c r="AH206" s="41"/>
      <c r="AI206" s="32">
        <v>0</v>
      </c>
      <c r="AJ206" s="33">
        <f t="shared" si="53"/>
        <v>93.312069421546852</v>
      </c>
      <c r="AK206" s="33">
        <v>0</v>
      </c>
      <c r="AL206" s="42">
        <f t="shared" si="54"/>
        <v>0</v>
      </c>
      <c r="AM206" s="43">
        <f t="shared" si="55"/>
        <v>0</v>
      </c>
      <c r="AO206" s="44">
        <v>30418.246000003899</v>
      </c>
      <c r="AQ206" s="44">
        <v>347466.6422717743</v>
      </c>
      <c r="AS206" s="220"/>
      <c r="AT206" s="86">
        <v>-1444912.85</v>
      </c>
      <c r="AU206" s="86">
        <v>-615682.59640028956</v>
      </c>
      <c r="AV206" s="86">
        <v>-5608.26113379652</v>
      </c>
      <c r="AW206" s="86">
        <v>-158860</v>
      </c>
      <c r="AX206" s="129">
        <v>-489492.74375800003</v>
      </c>
    </row>
    <row r="207" spans="1:50">
      <c r="A207" s="26">
        <v>668</v>
      </c>
      <c r="B207" s="27">
        <v>2408</v>
      </c>
      <c r="C207" s="28"/>
      <c r="D207" s="72" t="s">
        <v>187</v>
      </c>
      <c r="E207" s="7">
        <v>2678.6666666666665</v>
      </c>
      <c r="F207" s="7">
        <v>7028251.666666667</v>
      </c>
      <c r="G207" s="2">
        <v>1.25</v>
      </c>
      <c r="H207" s="7">
        <v>5622601.333333333</v>
      </c>
      <c r="I207" s="7">
        <v>1264586</v>
      </c>
      <c r="J207" s="30">
        <v>0</v>
      </c>
      <c r="K207" s="4">
        <v>1.65</v>
      </c>
      <c r="L207" s="7">
        <v>9277292.1999999974</v>
      </c>
      <c r="M207" s="7">
        <v>1021589.7250000001</v>
      </c>
      <c r="N207" s="7">
        <v>10298881.924999997</v>
      </c>
      <c r="O207" s="31">
        <v>3844.7792154056738</v>
      </c>
      <c r="P207" s="31">
        <v>2391.9120957014184</v>
      </c>
      <c r="Q207" s="31">
        <v>160.74082414296282</v>
      </c>
      <c r="R207" s="32">
        <v>-1439946.2881196851</v>
      </c>
      <c r="S207" s="33">
        <f t="shared" si="42"/>
        <v>-537.56083429057435</v>
      </c>
      <c r="T207" s="34">
        <f t="shared" si="43"/>
        <v>138.26671921006647</v>
      </c>
      <c r="U207" s="32">
        <v>0</v>
      </c>
      <c r="V207" s="33">
        <f t="shared" si="44"/>
        <v>0</v>
      </c>
      <c r="W207" s="35">
        <f t="shared" si="45"/>
        <v>138.26671921006647</v>
      </c>
      <c r="X207" s="36">
        <v>0</v>
      </c>
      <c r="Y207" s="37">
        <f t="shared" si="46"/>
        <v>0</v>
      </c>
      <c r="Z207" s="38">
        <f t="shared" si="47"/>
        <v>0</v>
      </c>
      <c r="AA207" s="39">
        <f t="shared" si="48"/>
        <v>0</v>
      </c>
      <c r="AB207" s="40">
        <f t="shared" si="49"/>
        <v>138.26671921006647</v>
      </c>
      <c r="AC207" s="32">
        <f t="shared" si="50"/>
        <v>-1439946.2881196851</v>
      </c>
      <c r="AD207" s="33">
        <f t="shared" si="51"/>
        <v>-537.56083429057435</v>
      </c>
      <c r="AE207" s="35">
        <f t="shared" si="52"/>
        <v>138.26671921006647</v>
      </c>
      <c r="AF207" s="41"/>
      <c r="AG207" s="119">
        <v>0</v>
      </c>
      <c r="AH207" s="41"/>
      <c r="AI207" s="32">
        <v>364816.30330615077</v>
      </c>
      <c r="AJ207" s="33">
        <f t="shared" si="53"/>
        <v>160.74082414296282</v>
      </c>
      <c r="AK207" s="33">
        <v>100</v>
      </c>
      <c r="AL207" s="42">
        <f t="shared" si="54"/>
        <v>-364816.30330615083</v>
      </c>
      <c r="AM207" s="43">
        <f t="shared" si="55"/>
        <v>-5.8207660913467407E-11</v>
      </c>
      <c r="AO207" s="44">
        <v>18297.424082515045</v>
      </c>
      <c r="AQ207" s="44">
        <v>562260.1333333333</v>
      </c>
      <c r="AS207" s="220"/>
      <c r="AT207" s="86">
        <v>-1396560.5</v>
      </c>
      <c r="AU207" s="86">
        <v>-595079.47640683025</v>
      </c>
      <c r="AV207" s="86">
        <v>-5420.5870339115527</v>
      </c>
      <c r="AW207" s="86">
        <v>-230100</v>
      </c>
      <c r="AX207" s="129">
        <v>-473112.42410200002</v>
      </c>
    </row>
    <row r="208" spans="1:50">
      <c r="A208" s="26">
        <v>669</v>
      </c>
      <c r="B208" s="27">
        <v>2409</v>
      </c>
      <c r="C208" s="28"/>
      <c r="D208" s="29" t="s">
        <v>188</v>
      </c>
      <c r="E208" s="7">
        <v>464.33333333333331</v>
      </c>
      <c r="F208" s="7">
        <v>967397.66666666663</v>
      </c>
      <c r="G208" s="2">
        <v>1.5599999999999998</v>
      </c>
      <c r="H208" s="7">
        <v>618543.12368972739</v>
      </c>
      <c r="I208" s="7">
        <v>92456.333333333328</v>
      </c>
      <c r="J208" s="30">
        <v>0</v>
      </c>
      <c r="K208" s="4">
        <v>1.65</v>
      </c>
      <c r="L208" s="7">
        <v>1020596.1540880501</v>
      </c>
      <c r="M208" s="7">
        <v>94225.391666666663</v>
      </c>
      <c r="N208" s="7">
        <v>1114821.5457547167</v>
      </c>
      <c r="O208" s="31">
        <v>2400.9078515894835</v>
      </c>
      <c r="P208" s="31">
        <v>2391.9120957014184</v>
      </c>
      <c r="Q208" s="31">
        <v>100.3760905722343</v>
      </c>
      <c r="R208" s="32">
        <v>-1545.5008474225265</v>
      </c>
      <c r="S208" s="33">
        <f t="shared" si="42"/>
        <v>-3.3284296785840484</v>
      </c>
      <c r="T208" s="34">
        <f t="shared" si="43"/>
        <v>100.23693706050754</v>
      </c>
      <c r="U208" s="32">
        <v>0</v>
      </c>
      <c r="V208" s="33">
        <f t="shared" si="44"/>
        <v>0</v>
      </c>
      <c r="W208" s="35">
        <f t="shared" si="45"/>
        <v>100.23693706050754</v>
      </c>
      <c r="X208" s="36">
        <v>0</v>
      </c>
      <c r="Y208" s="37">
        <f t="shared" si="46"/>
        <v>0</v>
      </c>
      <c r="Z208" s="38">
        <f t="shared" si="47"/>
        <v>0</v>
      </c>
      <c r="AA208" s="39">
        <f t="shared" si="48"/>
        <v>0</v>
      </c>
      <c r="AB208" s="40">
        <f t="shared" si="49"/>
        <v>100.23693706050754</v>
      </c>
      <c r="AC208" s="32">
        <f t="shared" si="50"/>
        <v>-1545.5008474225265</v>
      </c>
      <c r="AD208" s="33">
        <f t="shared" si="51"/>
        <v>-3.3284296785840484</v>
      </c>
      <c r="AE208" s="35">
        <f t="shared" si="52"/>
        <v>100.23693706050754</v>
      </c>
      <c r="AF208" s="41"/>
      <c r="AG208" s="119">
        <v>0</v>
      </c>
      <c r="AH208" s="41"/>
      <c r="AI208" s="32">
        <v>7691.4593619167581</v>
      </c>
      <c r="AJ208" s="33">
        <f t="shared" si="53"/>
        <v>100.3760905722343</v>
      </c>
      <c r="AK208" s="33">
        <v>0</v>
      </c>
      <c r="AL208" s="42">
        <f t="shared" si="54"/>
        <v>0</v>
      </c>
      <c r="AM208" s="43">
        <f t="shared" si="55"/>
        <v>7691.4593619167581</v>
      </c>
      <c r="AO208" s="44">
        <v>4373.4607590898104</v>
      </c>
      <c r="AQ208" s="44">
        <v>61854.312368972751</v>
      </c>
      <c r="AS208" s="220"/>
      <c r="AT208" s="86">
        <v>-248448.9</v>
      </c>
      <c r="AU208" s="86">
        <v>-105864.96762596648</v>
      </c>
      <c r="AV208" s="86">
        <v>-964.32542813233147</v>
      </c>
      <c r="AW208" s="86">
        <v>-30617</v>
      </c>
      <c r="AX208" s="129">
        <v>-84166.961636000007</v>
      </c>
    </row>
    <row r="209" spans="1:50">
      <c r="A209" s="26">
        <v>670</v>
      </c>
      <c r="B209" s="27">
        <v>2410</v>
      </c>
      <c r="C209" s="28">
        <v>351</v>
      </c>
      <c r="D209" s="29" t="s">
        <v>189</v>
      </c>
      <c r="E209" s="7">
        <v>4913.333333333333</v>
      </c>
      <c r="F209" s="7">
        <v>9928934.666666666</v>
      </c>
      <c r="G209" s="2">
        <v>1.51</v>
      </c>
      <c r="H209" s="7">
        <v>6571261.9783065552</v>
      </c>
      <c r="I209" s="7">
        <v>756105.33333333337</v>
      </c>
      <c r="J209" s="30">
        <v>0</v>
      </c>
      <c r="K209" s="4">
        <v>1.65</v>
      </c>
      <c r="L209" s="7">
        <v>10842582.264205815</v>
      </c>
      <c r="M209" s="7">
        <v>937713.5</v>
      </c>
      <c r="N209" s="7">
        <v>11780295.764205815</v>
      </c>
      <c r="O209" s="31">
        <v>2397.6178624570862</v>
      </c>
      <c r="P209" s="31">
        <v>2391.9120957014184</v>
      </c>
      <c r="Q209" s="31">
        <v>100.23854416581285</v>
      </c>
      <c r="R209" s="32">
        <v>-10372.703577353514</v>
      </c>
      <c r="S209" s="33">
        <f t="shared" si="42"/>
        <v>-2.1111336995970515</v>
      </c>
      <c r="T209" s="34">
        <f t="shared" si="43"/>
        <v>100.15028282446204</v>
      </c>
      <c r="U209" s="32">
        <v>0</v>
      </c>
      <c r="V209" s="33">
        <f t="shared" si="44"/>
        <v>0</v>
      </c>
      <c r="W209" s="35">
        <f t="shared" si="45"/>
        <v>100.15028282446204</v>
      </c>
      <c r="X209" s="36">
        <v>0</v>
      </c>
      <c r="Y209" s="37">
        <f t="shared" si="46"/>
        <v>0</v>
      </c>
      <c r="Z209" s="38">
        <f t="shared" si="47"/>
        <v>0</v>
      </c>
      <c r="AA209" s="39">
        <f t="shared" si="48"/>
        <v>0</v>
      </c>
      <c r="AB209" s="40">
        <f t="shared" si="49"/>
        <v>100.15028282446204</v>
      </c>
      <c r="AC209" s="32">
        <f t="shared" si="50"/>
        <v>-10372.703577353514</v>
      </c>
      <c r="AD209" s="33">
        <f t="shared" si="51"/>
        <v>-2.1111336995970515</v>
      </c>
      <c r="AE209" s="35">
        <f t="shared" si="52"/>
        <v>100.15028282446204</v>
      </c>
      <c r="AF209" s="41"/>
      <c r="AG209" s="119">
        <v>0</v>
      </c>
      <c r="AH209" s="41"/>
      <c r="AI209" s="32">
        <v>50044.638002248626</v>
      </c>
      <c r="AJ209" s="33">
        <f t="shared" si="53"/>
        <v>100.23854416581285</v>
      </c>
      <c r="AK209" s="33">
        <v>0</v>
      </c>
      <c r="AL209" s="42">
        <f t="shared" si="54"/>
        <v>0</v>
      </c>
      <c r="AM209" s="43">
        <f t="shared" si="55"/>
        <v>50044.638002248626</v>
      </c>
      <c r="AO209" s="44">
        <v>46171.808666030265</v>
      </c>
      <c r="AQ209" s="44">
        <v>657126.1978306555</v>
      </c>
      <c r="AS209" s="220"/>
      <c r="AT209" s="86">
        <v>-2524611</v>
      </c>
      <c r="AU209" s="86">
        <v>-1075745.8822116842</v>
      </c>
      <c r="AV209" s="86">
        <v>-9798.9838535682866</v>
      </c>
      <c r="AW209" s="86">
        <v>-341899</v>
      </c>
      <c r="AX209" s="129">
        <v>-855261.79649800004</v>
      </c>
    </row>
    <row r="210" spans="1:50">
      <c r="A210" s="26">
        <v>671</v>
      </c>
      <c r="B210" s="27">
        <v>2411</v>
      </c>
      <c r="C210" s="28"/>
      <c r="D210" s="29" t="s">
        <v>190</v>
      </c>
      <c r="E210" s="7">
        <v>390</v>
      </c>
      <c r="F210" s="7">
        <v>566545.66666666663</v>
      </c>
      <c r="G210" s="2">
        <v>1.8033333333333335</v>
      </c>
      <c r="H210" s="7">
        <v>314621.13100003201</v>
      </c>
      <c r="I210" s="7">
        <v>46348.666666666664</v>
      </c>
      <c r="J210" s="30">
        <v>0</v>
      </c>
      <c r="K210" s="4">
        <v>1.65</v>
      </c>
      <c r="L210" s="7">
        <v>519124.86615005275</v>
      </c>
      <c r="M210" s="7">
        <v>47447.75</v>
      </c>
      <c r="N210" s="7">
        <v>566572.61615005275</v>
      </c>
      <c r="O210" s="31">
        <v>1452.750297820648</v>
      </c>
      <c r="P210" s="31">
        <v>2391.9120957014184</v>
      </c>
      <c r="Q210" s="31">
        <v>60.735940105467591</v>
      </c>
      <c r="R210" s="32">
        <v>135521.04743419515</v>
      </c>
      <c r="S210" s="33">
        <f t="shared" si="42"/>
        <v>347.489865215885</v>
      </c>
      <c r="T210" s="34">
        <f t="shared" si="43"/>
        <v>75.263642266444535</v>
      </c>
      <c r="U210" s="32">
        <v>100154</v>
      </c>
      <c r="V210" s="33">
        <f t="shared" si="44"/>
        <v>256.8051282051282</v>
      </c>
      <c r="W210" s="35">
        <f t="shared" si="45"/>
        <v>86.000037164344022</v>
      </c>
      <c r="X210" s="36">
        <v>0</v>
      </c>
      <c r="Y210" s="37">
        <f t="shared" si="46"/>
        <v>0</v>
      </c>
      <c r="Z210" s="38">
        <f t="shared" si="47"/>
        <v>100154</v>
      </c>
      <c r="AA210" s="39">
        <f t="shared" si="48"/>
        <v>256.8051282051282</v>
      </c>
      <c r="AB210" s="40">
        <f t="shared" si="49"/>
        <v>86.000037164344022</v>
      </c>
      <c r="AC210" s="32">
        <f t="shared" si="50"/>
        <v>235675.04743419515</v>
      </c>
      <c r="AD210" s="33">
        <f t="shared" si="51"/>
        <v>604.29499342101326</v>
      </c>
      <c r="AE210" s="35">
        <f t="shared" si="52"/>
        <v>86.000037164344022</v>
      </c>
      <c r="AF210" s="41"/>
      <c r="AG210" s="119">
        <v>0</v>
      </c>
      <c r="AH210" s="41"/>
      <c r="AI210" s="32">
        <v>68905.452729580647</v>
      </c>
      <c r="AJ210" s="33">
        <f t="shared" si="53"/>
        <v>60.735940105467591</v>
      </c>
      <c r="AK210" s="33">
        <v>0</v>
      </c>
      <c r="AL210" s="42">
        <f t="shared" si="54"/>
        <v>0</v>
      </c>
      <c r="AM210" s="43">
        <f t="shared" si="55"/>
        <v>68905.452729580647</v>
      </c>
      <c r="AO210" s="44">
        <v>3371.2238119033887</v>
      </c>
      <c r="AQ210" s="44">
        <v>31462.1131000032</v>
      </c>
      <c r="AS210" s="220"/>
      <c r="AT210" s="86">
        <v>-197010.2</v>
      </c>
      <c r="AU210" s="86">
        <v>-83946.754866967211</v>
      </c>
      <c r="AV210" s="86">
        <v>-764.67213038236628</v>
      </c>
      <c r="AW210" s="86">
        <v>-25368</v>
      </c>
      <c r="AX210" s="129">
        <v>-66741.089661999998</v>
      </c>
    </row>
    <row r="211" spans="1:50">
      <c r="A211" s="26">
        <v>681</v>
      </c>
      <c r="B211" s="27">
        <v>6501</v>
      </c>
      <c r="C211" s="28"/>
      <c r="D211" s="29" t="s">
        <v>385</v>
      </c>
      <c r="E211" s="7">
        <v>299.33333333333331</v>
      </c>
      <c r="F211" s="7">
        <v>625481.33333333337</v>
      </c>
      <c r="G211" s="2">
        <v>1.8366666666666667</v>
      </c>
      <c r="H211" s="7">
        <v>340474.42781341565</v>
      </c>
      <c r="I211" s="7">
        <v>50987.333333333336</v>
      </c>
      <c r="J211" s="30">
        <v>0</v>
      </c>
      <c r="K211" s="4">
        <v>1.65</v>
      </c>
      <c r="L211" s="7">
        <v>561782.80589213583</v>
      </c>
      <c r="M211" s="7">
        <v>60744.967499999999</v>
      </c>
      <c r="N211" s="7">
        <v>622527.77339213586</v>
      </c>
      <c r="O211" s="31">
        <v>2079.7141650071353</v>
      </c>
      <c r="P211" s="31">
        <v>2391.9120957014184</v>
      </c>
      <c r="Q211" s="31">
        <v>86.947767384288753</v>
      </c>
      <c r="R211" s="32">
        <v>34576.961484160813</v>
      </c>
      <c r="S211" s="33">
        <f t="shared" si="42"/>
        <v>115.51323435688468</v>
      </c>
      <c r="T211" s="34">
        <f t="shared" si="43"/>
        <v>91.777093452101838</v>
      </c>
      <c r="U211" s="32">
        <v>0</v>
      </c>
      <c r="V211" s="33">
        <f t="shared" si="44"/>
        <v>0</v>
      </c>
      <c r="W211" s="35">
        <f t="shared" si="45"/>
        <v>91.777093452101838</v>
      </c>
      <c r="X211" s="36">
        <v>0</v>
      </c>
      <c r="Y211" s="37">
        <f t="shared" si="46"/>
        <v>0</v>
      </c>
      <c r="Z211" s="38">
        <f t="shared" si="47"/>
        <v>0</v>
      </c>
      <c r="AA211" s="39">
        <f t="shared" si="48"/>
        <v>0</v>
      </c>
      <c r="AB211" s="40">
        <f t="shared" si="49"/>
        <v>91.777093452101838</v>
      </c>
      <c r="AC211" s="32">
        <f t="shared" si="50"/>
        <v>34576.961484160813</v>
      </c>
      <c r="AD211" s="33">
        <f t="shared" si="51"/>
        <v>115.51323435688468</v>
      </c>
      <c r="AE211" s="35">
        <f t="shared" si="52"/>
        <v>91.777093452101838</v>
      </c>
      <c r="AF211" s="41"/>
      <c r="AG211" s="119">
        <v>0</v>
      </c>
      <c r="AH211" s="41"/>
      <c r="AI211" s="32">
        <v>12532.948668883719</v>
      </c>
      <c r="AJ211" s="33">
        <f t="shared" si="53"/>
        <v>86.947767384288753</v>
      </c>
      <c r="AK211" s="33">
        <v>0</v>
      </c>
      <c r="AL211" s="42">
        <f t="shared" si="54"/>
        <v>0</v>
      </c>
      <c r="AM211" s="43">
        <f t="shared" si="55"/>
        <v>12532.948668883719</v>
      </c>
      <c r="AO211" s="44">
        <v>1150.1868677026953</v>
      </c>
      <c r="AQ211" s="44">
        <v>34047.442781341568</v>
      </c>
      <c r="AS211" s="220"/>
      <c r="AT211" s="86">
        <v>-154316.1</v>
      </c>
      <c r="AU211" s="86">
        <v>-65754.638276997808</v>
      </c>
      <c r="AV211" s="86">
        <v>-598.95989324989534</v>
      </c>
      <c r="AW211" s="86">
        <v>-13642</v>
      </c>
      <c r="AX211" s="129">
        <v>-52277.615922999998</v>
      </c>
    </row>
    <row r="212" spans="1:50">
      <c r="A212" s="26">
        <v>682</v>
      </c>
      <c r="B212" s="27">
        <v>6502</v>
      </c>
      <c r="C212" s="28"/>
      <c r="D212" s="29" t="s">
        <v>386</v>
      </c>
      <c r="E212" s="7">
        <v>1700</v>
      </c>
      <c r="F212" s="7">
        <v>2831349</v>
      </c>
      <c r="G212" s="2">
        <v>2.14</v>
      </c>
      <c r="H212" s="7">
        <v>1321538.151008151</v>
      </c>
      <c r="I212" s="7">
        <v>257208.33333333334</v>
      </c>
      <c r="J212" s="30">
        <v>0</v>
      </c>
      <c r="K212" s="4">
        <v>1.65</v>
      </c>
      <c r="L212" s="7">
        <v>2180537.9491634495</v>
      </c>
      <c r="M212" s="7">
        <v>243896.6875</v>
      </c>
      <c r="N212" s="7">
        <v>2424434.6366634495</v>
      </c>
      <c r="O212" s="31">
        <v>1426.138021566735</v>
      </c>
      <c r="P212" s="31">
        <v>2391.9120957014184</v>
      </c>
      <c r="Q212" s="31">
        <v>59.623345863323877</v>
      </c>
      <c r="R212" s="32">
        <v>607471.89263071585</v>
      </c>
      <c r="S212" s="33">
        <f t="shared" si="42"/>
        <v>357.33640742983283</v>
      </c>
      <c r="T212" s="34">
        <f t="shared" si="43"/>
        <v>74.562707893893986</v>
      </c>
      <c r="U212" s="32">
        <v>465069</v>
      </c>
      <c r="V212" s="33">
        <f t="shared" si="44"/>
        <v>273.57</v>
      </c>
      <c r="W212" s="35">
        <f t="shared" si="45"/>
        <v>86.000001115983594</v>
      </c>
      <c r="X212" s="36">
        <v>0</v>
      </c>
      <c r="Y212" s="37">
        <f t="shared" si="46"/>
        <v>0</v>
      </c>
      <c r="Z212" s="38">
        <f t="shared" si="47"/>
        <v>465069</v>
      </c>
      <c r="AA212" s="39">
        <f t="shared" si="48"/>
        <v>273.57</v>
      </c>
      <c r="AB212" s="40">
        <f t="shared" si="49"/>
        <v>86.000001115983594</v>
      </c>
      <c r="AC212" s="32">
        <f t="shared" si="50"/>
        <v>1072540.8926307159</v>
      </c>
      <c r="AD212" s="33">
        <f t="shared" si="51"/>
        <v>630.90640742983283</v>
      </c>
      <c r="AE212" s="35">
        <f t="shared" si="52"/>
        <v>86.000001115983594</v>
      </c>
      <c r="AF212" s="41"/>
      <c r="AG212" s="119">
        <v>0</v>
      </c>
      <c r="AH212" s="41"/>
      <c r="AI212" s="32">
        <v>0</v>
      </c>
      <c r="AJ212" s="33">
        <f t="shared" si="53"/>
        <v>59.623345863323877</v>
      </c>
      <c r="AK212" s="33">
        <v>0</v>
      </c>
      <c r="AL212" s="42">
        <f t="shared" si="54"/>
        <v>0</v>
      </c>
      <c r="AM212" s="43">
        <f t="shared" si="55"/>
        <v>0</v>
      </c>
      <c r="AN212" s="45"/>
      <c r="AO212" s="44">
        <v>26091.395396249965</v>
      </c>
      <c r="AP212" s="45"/>
      <c r="AQ212" s="44">
        <v>132153.81510081509</v>
      </c>
      <c r="AR212" s="46"/>
      <c r="AS212" s="220"/>
      <c r="AT212" s="86">
        <v>-884745.5</v>
      </c>
      <c r="AU212" s="86">
        <v>-376993.25945478748</v>
      </c>
      <c r="AV212" s="86">
        <v>-3434.0367212993997</v>
      </c>
      <c r="AW212" s="86">
        <v>-75613</v>
      </c>
      <c r="AX212" s="129">
        <v>-299724.99795799999</v>
      </c>
    </row>
    <row r="213" spans="1:50">
      <c r="A213" s="26">
        <v>683</v>
      </c>
      <c r="B213" s="27">
        <v>6503</v>
      </c>
      <c r="C213" s="28"/>
      <c r="D213" s="29" t="s">
        <v>387</v>
      </c>
      <c r="E213" s="7">
        <v>157.66666666666666</v>
      </c>
      <c r="F213" s="7">
        <v>257933</v>
      </c>
      <c r="G213" s="2">
        <v>1.593333333333333</v>
      </c>
      <c r="H213" s="7">
        <v>162383.6775067751</v>
      </c>
      <c r="I213" s="7">
        <v>13978</v>
      </c>
      <c r="J213" s="30">
        <v>0</v>
      </c>
      <c r="K213" s="4">
        <v>1.65</v>
      </c>
      <c r="L213" s="7">
        <v>267933.06788617885</v>
      </c>
      <c r="M213" s="7">
        <v>16883.845833333336</v>
      </c>
      <c r="N213" s="7">
        <v>284816.91371951217</v>
      </c>
      <c r="O213" s="31">
        <v>1806.4497698911978</v>
      </c>
      <c r="P213" s="31">
        <v>2391.9120957014184</v>
      </c>
      <c r="Q213" s="31">
        <v>75.523250755645506</v>
      </c>
      <c r="R213" s="32">
        <v>34153.920546682231</v>
      </c>
      <c r="S213" s="33">
        <f t="shared" si="42"/>
        <v>216.62106054978162</v>
      </c>
      <c r="T213" s="34">
        <f t="shared" si="43"/>
        <v>84.579647976056606</v>
      </c>
      <c r="U213" s="32">
        <v>5356</v>
      </c>
      <c r="V213" s="33">
        <f t="shared" si="44"/>
        <v>33.970401691331929</v>
      </c>
      <c r="W213" s="35">
        <f t="shared" si="45"/>
        <v>85.999867462900667</v>
      </c>
      <c r="X213" s="36">
        <v>74.559252297309826</v>
      </c>
      <c r="Y213" s="37">
        <f t="shared" si="46"/>
        <v>-3993.3935530439139</v>
      </c>
      <c r="Z213" s="38">
        <f t="shared" si="47"/>
        <v>1362.6064469560861</v>
      </c>
      <c r="AA213" s="39">
        <f t="shared" si="48"/>
        <v>8.6423241878821528</v>
      </c>
      <c r="AB213" s="40">
        <f t="shared" si="49"/>
        <v>84.940962432529048</v>
      </c>
      <c r="AC213" s="32">
        <f t="shared" si="50"/>
        <v>35516.526993638319</v>
      </c>
      <c r="AD213" s="33">
        <f t="shared" si="51"/>
        <v>225.26338473766378</v>
      </c>
      <c r="AE213" s="35">
        <f t="shared" si="52"/>
        <v>84.940962432529048</v>
      </c>
      <c r="AF213" s="41"/>
      <c r="AG213" s="119">
        <v>0</v>
      </c>
      <c r="AH213" s="41"/>
      <c r="AI213" s="32">
        <v>130038.74710526127</v>
      </c>
      <c r="AJ213" s="33">
        <f t="shared" si="53"/>
        <v>75.523250755645506</v>
      </c>
      <c r="AK213" s="33">
        <v>0</v>
      </c>
      <c r="AL213" s="42">
        <f t="shared" si="54"/>
        <v>0</v>
      </c>
      <c r="AM213" s="43">
        <f t="shared" si="55"/>
        <v>130038.74710526127</v>
      </c>
      <c r="AO213" s="44">
        <v>128.14449975921832</v>
      </c>
      <c r="AQ213" s="44">
        <v>16238.367750677508</v>
      </c>
      <c r="AS213" s="220"/>
      <c r="AT213" s="86">
        <v>-80758.75</v>
      </c>
      <c r="AU213" s="86">
        <v>-34411.594031628854</v>
      </c>
      <c r="AV213" s="86">
        <v>-313.45567746744518</v>
      </c>
      <c r="AW213" s="86">
        <v>-5756</v>
      </c>
      <c r="AX213" s="129">
        <v>-27358.618999999999</v>
      </c>
    </row>
    <row r="214" spans="1:50">
      <c r="A214" s="26">
        <v>684</v>
      </c>
      <c r="B214" s="27">
        <v>6504</v>
      </c>
      <c r="C214" s="28"/>
      <c r="D214" s="29" t="s">
        <v>388</v>
      </c>
      <c r="E214" s="7">
        <v>110.66666666666667</v>
      </c>
      <c r="F214" s="7">
        <v>104259</v>
      </c>
      <c r="G214" s="2">
        <v>1.8</v>
      </c>
      <c r="H214" s="7">
        <v>57921.666666666664</v>
      </c>
      <c r="I214" s="7">
        <v>13982.666666666666</v>
      </c>
      <c r="J214" s="30">
        <v>0</v>
      </c>
      <c r="K214" s="4">
        <v>1.65</v>
      </c>
      <c r="L214" s="7">
        <v>95570.75</v>
      </c>
      <c r="M214" s="7">
        <v>11414.154166666667</v>
      </c>
      <c r="N214" s="7">
        <v>106984.90416666667</v>
      </c>
      <c r="O214" s="31">
        <v>966.73106174698796</v>
      </c>
      <c r="P214" s="31">
        <v>2391.9120957014184</v>
      </c>
      <c r="Q214" s="31">
        <v>40.416663450313713</v>
      </c>
      <c r="R214" s="32">
        <v>58356.412736987419</v>
      </c>
      <c r="S214" s="33">
        <f t="shared" si="42"/>
        <v>527.31698256313928</v>
      </c>
      <c r="T214" s="34">
        <f t="shared" si="43"/>
        <v>62.462497973697587</v>
      </c>
      <c r="U214" s="32">
        <v>62305</v>
      </c>
      <c r="V214" s="33">
        <f t="shared" si="44"/>
        <v>562.99698795180723</v>
      </c>
      <c r="W214" s="35">
        <f t="shared" si="45"/>
        <v>86.00002633703447</v>
      </c>
      <c r="X214" s="36">
        <v>0</v>
      </c>
      <c r="Y214" s="37">
        <f t="shared" si="46"/>
        <v>0</v>
      </c>
      <c r="Z214" s="38">
        <f t="shared" si="47"/>
        <v>62305</v>
      </c>
      <c r="AA214" s="39">
        <f t="shared" si="48"/>
        <v>562.99698795180723</v>
      </c>
      <c r="AB214" s="40">
        <f t="shared" si="49"/>
        <v>86.00002633703447</v>
      </c>
      <c r="AC214" s="32">
        <f t="shared" si="50"/>
        <v>120661.41273698742</v>
      </c>
      <c r="AD214" s="33">
        <f t="shared" si="51"/>
        <v>1090.3139705149465</v>
      </c>
      <c r="AE214" s="35">
        <f t="shared" si="52"/>
        <v>86.00002633703447</v>
      </c>
      <c r="AF214" s="41"/>
      <c r="AG214" s="119">
        <v>0</v>
      </c>
      <c r="AH214" s="41"/>
      <c r="AI214" s="32">
        <v>33537.631697580502</v>
      </c>
      <c r="AJ214" s="33">
        <f t="shared" si="53"/>
        <v>40.416663450313713</v>
      </c>
      <c r="AK214" s="33">
        <v>0</v>
      </c>
      <c r="AL214" s="42">
        <f t="shared" si="54"/>
        <v>0</v>
      </c>
      <c r="AM214" s="43">
        <f t="shared" si="55"/>
        <v>33537.631697580502</v>
      </c>
      <c r="AO214" s="44">
        <v>573.20814609383535</v>
      </c>
      <c r="AQ214" s="44">
        <v>5792.166666666667</v>
      </c>
      <c r="AS214" s="220"/>
      <c r="AT214" s="86">
        <v>-54010.65</v>
      </c>
      <c r="AU214" s="86">
        <v>-23014.123396949235</v>
      </c>
      <c r="AV214" s="86">
        <v>-209.63596263746336</v>
      </c>
      <c r="AW214" s="86">
        <v>-6266</v>
      </c>
      <c r="AX214" s="129">
        <v>-18297.165572999998</v>
      </c>
    </row>
    <row r="215" spans="1:50">
      <c r="A215" s="26">
        <v>687</v>
      </c>
      <c r="B215" s="27">
        <v>6507</v>
      </c>
      <c r="C215" s="28"/>
      <c r="D215" s="29" t="s">
        <v>389</v>
      </c>
      <c r="E215" s="7">
        <v>216.33333333333334</v>
      </c>
      <c r="F215" s="7">
        <v>326997.33333333331</v>
      </c>
      <c r="G215" s="2">
        <v>1.9400000000000002</v>
      </c>
      <c r="H215" s="7">
        <v>168555.32646048113</v>
      </c>
      <c r="I215" s="7">
        <v>31096</v>
      </c>
      <c r="J215" s="30">
        <v>0</v>
      </c>
      <c r="K215" s="4">
        <v>1.65</v>
      </c>
      <c r="L215" s="7">
        <v>278116.28865979385</v>
      </c>
      <c r="M215" s="7">
        <v>25405.904166666671</v>
      </c>
      <c r="N215" s="7">
        <v>303522.19282646052</v>
      </c>
      <c r="O215" s="31">
        <v>1403.0301671485076</v>
      </c>
      <c r="P215" s="31">
        <v>2391.9120957014184</v>
      </c>
      <c r="Q215" s="31">
        <v>58.65726293495225</v>
      </c>
      <c r="R215" s="32">
        <v>79153.405834470133</v>
      </c>
      <c r="S215" s="33">
        <f t="shared" si="42"/>
        <v>365.88631356457688</v>
      </c>
      <c r="T215" s="34">
        <f t="shared" si="43"/>
        <v>73.95407564901987</v>
      </c>
      <c r="U215" s="32">
        <v>62332</v>
      </c>
      <c r="V215" s="33">
        <f t="shared" si="44"/>
        <v>288.12942989214173</v>
      </c>
      <c r="W215" s="35">
        <f t="shared" si="45"/>
        <v>86.000063058421233</v>
      </c>
      <c r="X215" s="36">
        <v>0</v>
      </c>
      <c r="Y215" s="37">
        <f t="shared" si="46"/>
        <v>0</v>
      </c>
      <c r="Z215" s="38">
        <f t="shared" si="47"/>
        <v>62332</v>
      </c>
      <c r="AA215" s="39">
        <f t="shared" si="48"/>
        <v>288.12942989214173</v>
      </c>
      <c r="AB215" s="40">
        <f t="shared" si="49"/>
        <v>86.000063058421233</v>
      </c>
      <c r="AC215" s="32">
        <f t="shared" si="50"/>
        <v>141485.40583447012</v>
      </c>
      <c r="AD215" s="33">
        <f t="shared" si="51"/>
        <v>654.01574345671861</v>
      </c>
      <c r="AE215" s="35">
        <f t="shared" si="52"/>
        <v>86.000063058421233</v>
      </c>
      <c r="AF215" s="41"/>
      <c r="AG215" s="119">
        <v>0</v>
      </c>
      <c r="AH215" s="41"/>
      <c r="AI215" s="32">
        <v>62443.215895983391</v>
      </c>
      <c r="AJ215" s="33">
        <f t="shared" si="53"/>
        <v>58.65726293495225</v>
      </c>
      <c r="AK215" s="33">
        <v>0</v>
      </c>
      <c r="AL215" s="42">
        <f t="shared" si="54"/>
        <v>0</v>
      </c>
      <c r="AM215" s="43">
        <f t="shared" si="55"/>
        <v>62443.215895983391</v>
      </c>
      <c r="AO215" s="44">
        <v>1834.2817590468896</v>
      </c>
      <c r="AQ215" s="44">
        <v>16855.532646048112</v>
      </c>
      <c r="AS215" s="220"/>
      <c r="AT215" s="86">
        <v>-109050.05</v>
      </c>
      <c r="AU215" s="86">
        <v>-46466.611049078456</v>
      </c>
      <c r="AV215" s="86">
        <v>-423.26499122992601</v>
      </c>
      <c r="AW215" s="86">
        <v>-18141</v>
      </c>
      <c r="AX215" s="129">
        <v>-36942.848585</v>
      </c>
    </row>
    <row r="216" spans="1:50">
      <c r="A216" s="26">
        <v>690</v>
      </c>
      <c r="B216" s="27">
        <v>6510</v>
      </c>
      <c r="C216" s="28"/>
      <c r="D216" s="29" t="s">
        <v>390</v>
      </c>
      <c r="E216" s="7">
        <v>1403</v>
      </c>
      <c r="F216" s="7">
        <v>2781590.6666666665</v>
      </c>
      <c r="G216" s="2">
        <v>1.9400000000000002</v>
      </c>
      <c r="H216" s="7">
        <v>1433809.621993127</v>
      </c>
      <c r="I216" s="7">
        <v>260558.33333333334</v>
      </c>
      <c r="J216" s="30">
        <v>0</v>
      </c>
      <c r="K216" s="4">
        <v>1.65</v>
      </c>
      <c r="L216" s="7">
        <v>2365785.8762886594</v>
      </c>
      <c r="M216" s="7">
        <v>213635.50416666668</v>
      </c>
      <c r="N216" s="7">
        <v>2579421.3804553263</v>
      </c>
      <c r="O216" s="31">
        <v>1838.5041913437822</v>
      </c>
      <c r="P216" s="31">
        <v>2391.9120957014184</v>
      </c>
      <c r="Q216" s="31">
        <v>76.863367790472608</v>
      </c>
      <c r="R216" s="32">
        <v>287279.57723109244</v>
      </c>
      <c r="S216" s="33">
        <f t="shared" si="42"/>
        <v>204.76092461232534</v>
      </c>
      <c r="T216" s="34">
        <f t="shared" si="43"/>
        <v>85.423921707997664</v>
      </c>
      <c r="U216" s="32">
        <v>19332</v>
      </c>
      <c r="V216" s="33">
        <f t="shared" si="44"/>
        <v>13.779044903777619</v>
      </c>
      <c r="W216" s="35">
        <f t="shared" si="45"/>
        <v>85.999989905844075</v>
      </c>
      <c r="X216" s="36">
        <v>0</v>
      </c>
      <c r="Y216" s="37">
        <f t="shared" si="46"/>
        <v>0</v>
      </c>
      <c r="Z216" s="38">
        <f t="shared" si="47"/>
        <v>19332</v>
      </c>
      <c r="AA216" s="39">
        <f t="shared" si="48"/>
        <v>13.779044903777619</v>
      </c>
      <c r="AB216" s="40">
        <f t="shared" si="49"/>
        <v>85.999989905844075</v>
      </c>
      <c r="AC216" s="32">
        <f t="shared" si="50"/>
        <v>306611.57723109244</v>
      </c>
      <c r="AD216" s="33">
        <f t="shared" si="51"/>
        <v>218.53996951610296</v>
      </c>
      <c r="AE216" s="35">
        <f t="shared" si="52"/>
        <v>85.999989905844075</v>
      </c>
      <c r="AF216" s="41"/>
      <c r="AG216" s="119">
        <v>0</v>
      </c>
      <c r="AH216" s="41"/>
      <c r="AI216" s="32">
        <v>297714.29565118311</v>
      </c>
      <c r="AJ216" s="33">
        <f t="shared" si="53"/>
        <v>76.863367790472608</v>
      </c>
      <c r="AK216" s="33">
        <v>0</v>
      </c>
      <c r="AL216" s="42">
        <f t="shared" si="54"/>
        <v>0</v>
      </c>
      <c r="AM216" s="43">
        <f t="shared" si="55"/>
        <v>297714.29565118311</v>
      </c>
      <c r="AO216" s="44">
        <v>13213.407456560433</v>
      </c>
      <c r="AQ216" s="44">
        <v>143380.96219931272</v>
      </c>
      <c r="AS216" s="220"/>
      <c r="AT216" s="86">
        <v>-733001.35</v>
      </c>
      <c r="AU216" s="86">
        <v>-312334.53181573964</v>
      </c>
      <c r="AV216" s="86">
        <v>-2845.0594929370027</v>
      </c>
      <c r="AW216" s="86">
        <v>-79300</v>
      </c>
      <c r="AX216" s="129">
        <v>-248318.67563400001</v>
      </c>
    </row>
    <row r="217" spans="1:50">
      <c r="A217" s="26">
        <v>691</v>
      </c>
      <c r="B217" s="27">
        <v>6511</v>
      </c>
      <c r="C217" s="28"/>
      <c r="D217" s="29" t="s">
        <v>391</v>
      </c>
      <c r="E217" s="7">
        <v>543.33333333333337</v>
      </c>
      <c r="F217" s="7">
        <v>917391.66666666663</v>
      </c>
      <c r="G217" s="2">
        <v>1.8066666666666666</v>
      </c>
      <c r="H217" s="7">
        <v>504113.19469131413</v>
      </c>
      <c r="I217" s="7">
        <v>83948</v>
      </c>
      <c r="J217" s="30">
        <v>0</v>
      </c>
      <c r="K217" s="4">
        <v>1.65</v>
      </c>
      <c r="L217" s="7">
        <v>831786.77124066825</v>
      </c>
      <c r="M217" s="7">
        <v>79040.604166666672</v>
      </c>
      <c r="N217" s="7">
        <v>910827.37540733488</v>
      </c>
      <c r="O217" s="31">
        <v>1676.3694025901868</v>
      </c>
      <c r="P217" s="31">
        <v>2391.9120957014184</v>
      </c>
      <c r="Q217" s="31">
        <v>70.084908454739775</v>
      </c>
      <c r="R217" s="32">
        <v>143847.93273846127</v>
      </c>
      <c r="S217" s="33">
        <f t="shared" si="42"/>
        <v>264.75079645115568</v>
      </c>
      <c r="T217" s="34">
        <f t="shared" si="43"/>
        <v>81.153492326486003</v>
      </c>
      <c r="U217" s="32">
        <v>62985</v>
      </c>
      <c r="V217" s="33">
        <f t="shared" si="44"/>
        <v>115.92331288343557</v>
      </c>
      <c r="W217" s="35">
        <f t="shared" si="45"/>
        <v>85.999962775452971</v>
      </c>
      <c r="X217" s="36">
        <v>0</v>
      </c>
      <c r="Y217" s="37">
        <f t="shared" si="46"/>
        <v>0</v>
      </c>
      <c r="Z217" s="38">
        <f t="shared" si="47"/>
        <v>62985</v>
      </c>
      <c r="AA217" s="39">
        <f t="shared" si="48"/>
        <v>115.92331288343557</v>
      </c>
      <c r="AB217" s="40">
        <f t="shared" si="49"/>
        <v>85.999962775452971</v>
      </c>
      <c r="AC217" s="32">
        <f t="shared" si="50"/>
        <v>206832.93273846127</v>
      </c>
      <c r="AD217" s="33">
        <f t="shared" si="51"/>
        <v>380.67410933459126</v>
      </c>
      <c r="AE217" s="35">
        <f t="shared" si="52"/>
        <v>85.999962775452971</v>
      </c>
      <c r="AF217" s="41"/>
      <c r="AG217" s="119">
        <v>0</v>
      </c>
      <c r="AH217" s="41"/>
      <c r="AI217" s="32">
        <v>95959.360288194381</v>
      </c>
      <c r="AJ217" s="33">
        <f t="shared" si="53"/>
        <v>70.084908454739775</v>
      </c>
      <c r="AK217" s="33">
        <v>0</v>
      </c>
      <c r="AL217" s="42">
        <f t="shared" si="54"/>
        <v>0</v>
      </c>
      <c r="AM217" s="43">
        <f t="shared" si="55"/>
        <v>95959.360288194381</v>
      </c>
      <c r="AO217" s="44">
        <v>5618.8831593313753</v>
      </c>
      <c r="AQ217" s="44">
        <v>50411.319469131413</v>
      </c>
      <c r="AS217" s="220"/>
      <c r="AT217" s="86">
        <v>-277768.95</v>
      </c>
      <c r="AU217" s="86">
        <v>-118358.34889859607</v>
      </c>
      <c r="AV217" s="86">
        <v>-1078.1278078498115</v>
      </c>
      <c r="AW217" s="86">
        <v>-46493</v>
      </c>
      <c r="AX217" s="129">
        <v>-94099.708660999997</v>
      </c>
    </row>
    <row r="218" spans="1:50">
      <c r="A218" s="26">
        <v>692</v>
      </c>
      <c r="B218" s="27">
        <v>6512</v>
      </c>
      <c r="C218" s="28"/>
      <c r="D218" s="29" t="s">
        <v>392</v>
      </c>
      <c r="E218" s="7">
        <v>377</v>
      </c>
      <c r="F218" s="7">
        <v>649676.33333333337</v>
      </c>
      <c r="G218" s="2">
        <v>1.9400000000000002</v>
      </c>
      <c r="H218" s="7">
        <v>334884.70790378004</v>
      </c>
      <c r="I218" s="7">
        <v>40472.666666666664</v>
      </c>
      <c r="J218" s="30">
        <v>0</v>
      </c>
      <c r="K218" s="4">
        <v>1.65</v>
      </c>
      <c r="L218" s="7">
        <v>552559.76804123714</v>
      </c>
      <c r="M218" s="7">
        <v>49564.35</v>
      </c>
      <c r="N218" s="7">
        <v>602124.11804123712</v>
      </c>
      <c r="O218" s="31">
        <v>1597.1462017008942</v>
      </c>
      <c r="P218" s="31">
        <v>2391.9120957014184</v>
      </c>
      <c r="Q218" s="31">
        <v>66.772780010234342</v>
      </c>
      <c r="R218" s="32">
        <v>110861.89455413315</v>
      </c>
      <c r="S218" s="33">
        <f t="shared" si="42"/>
        <v>294.06338078019405</v>
      </c>
      <c r="T218" s="34">
        <f t="shared" si="43"/>
        <v>79.066851406447583</v>
      </c>
      <c r="U218" s="32">
        <v>62520</v>
      </c>
      <c r="V218" s="33">
        <f t="shared" si="44"/>
        <v>165.83554376657824</v>
      </c>
      <c r="W218" s="35">
        <f t="shared" si="45"/>
        <v>86.000030266348276</v>
      </c>
      <c r="X218" s="36">
        <v>0</v>
      </c>
      <c r="Y218" s="37">
        <f t="shared" si="46"/>
        <v>0</v>
      </c>
      <c r="Z218" s="38">
        <f t="shared" si="47"/>
        <v>62520</v>
      </c>
      <c r="AA218" s="39">
        <f t="shared" si="48"/>
        <v>165.83554376657824</v>
      </c>
      <c r="AB218" s="40">
        <f t="shared" si="49"/>
        <v>86.000030266348276</v>
      </c>
      <c r="AC218" s="32">
        <f t="shared" si="50"/>
        <v>173381.89455413315</v>
      </c>
      <c r="AD218" s="33">
        <f t="shared" si="51"/>
        <v>459.89892454677226</v>
      </c>
      <c r="AE218" s="35">
        <f t="shared" si="52"/>
        <v>86.000030266348276</v>
      </c>
      <c r="AF218" s="41"/>
      <c r="AG218" s="119">
        <v>0</v>
      </c>
      <c r="AH218" s="41"/>
      <c r="AI218" s="32">
        <v>52572.183095967659</v>
      </c>
      <c r="AJ218" s="33">
        <f t="shared" si="53"/>
        <v>66.772780010234342</v>
      </c>
      <c r="AK218" s="33">
        <v>0</v>
      </c>
      <c r="AL218" s="42">
        <f t="shared" si="54"/>
        <v>0</v>
      </c>
      <c r="AM218" s="43">
        <f t="shared" si="55"/>
        <v>52572.183095967659</v>
      </c>
      <c r="AO218" s="44">
        <v>4093.6109575785863</v>
      </c>
      <c r="AQ218" s="44">
        <v>33488.470790378007</v>
      </c>
      <c r="AS218" s="220"/>
      <c r="AT218" s="86">
        <v>-191351.95</v>
      </c>
      <c r="AU218" s="86">
        <v>-81535.751463477296</v>
      </c>
      <c r="AV218" s="86">
        <v>-742.71026762987015</v>
      </c>
      <c r="AW218" s="86">
        <v>-18158</v>
      </c>
      <c r="AX218" s="129">
        <v>-64824.243743999999</v>
      </c>
    </row>
    <row r="219" spans="1:50">
      <c r="A219" s="26">
        <v>694</v>
      </c>
      <c r="B219" s="27">
        <v>6514</v>
      </c>
      <c r="C219" s="28"/>
      <c r="D219" s="29" t="s">
        <v>393</v>
      </c>
      <c r="E219" s="7">
        <v>352.33333333333331</v>
      </c>
      <c r="F219" s="7">
        <v>441715</v>
      </c>
      <c r="G219" s="2">
        <v>1.74</v>
      </c>
      <c r="H219" s="7">
        <v>253859.19540229885</v>
      </c>
      <c r="I219" s="7">
        <v>42435.666666666664</v>
      </c>
      <c r="J219" s="30">
        <v>0</v>
      </c>
      <c r="K219" s="4">
        <v>1.65</v>
      </c>
      <c r="L219" s="7">
        <v>418867.6724137931</v>
      </c>
      <c r="M219" s="7">
        <v>43500.090833333328</v>
      </c>
      <c r="N219" s="7">
        <v>462367.76324712642</v>
      </c>
      <c r="O219" s="31">
        <v>1312.302071656934</v>
      </c>
      <c r="P219" s="31">
        <v>2391.9120957014184</v>
      </c>
      <c r="Q219" s="31">
        <v>54.86414295973978</v>
      </c>
      <c r="R219" s="32">
        <v>140741.5614345191</v>
      </c>
      <c r="S219" s="33">
        <f t="shared" si="42"/>
        <v>399.45570889645916</v>
      </c>
      <c r="T219" s="34">
        <f t="shared" si="43"/>
        <v>71.564410064636007</v>
      </c>
      <c r="U219" s="32">
        <v>121656</v>
      </c>
      <c r="V219" s="33">
        <f t="shared" si="44"/>
        <v>345.28666035950806</v>
      </c>
      <c r="W219" s="35">
        <f t="shared" si="45"/>
        <v>86.000001614176369</v>
      </c>
      <c r="X219" s="36">
        <v>0</v>
      </c>
      <c r="Y219" s="37">
        <f t="shared" si="46"/>
        <v>0</v>
      </c>
      <c r="Z219" s="38">
        <f t="shared" si="47"/>
        <v>121656</v>
      </c>
      <c r="AA219" s="39">
        <f t="shared" si="48"/>
        <v>345.28666035950806</v>
      </c>
      <c r="AB219" s="40">
        <f t="shared" si="49"/>
        <v>86.000001614176369</v>
      </c>
      <c r="AC219" s="32">
        <f t="shared" si="50"/>
        <v>262397.56143451913</v>
      </c>
      <c r="AD219" s="33">
        <f t="shared" si="51"/>
        <v>744.74236925596722</v>
      </c>
      <c r="AE219" s="35">
        <f t="shared" si="52"/>
        <v>86.000001614176369</v>
      </c>
      <c r="AF219" s="41"/>
      <c r="AG219" s="119">
        <v>0</v>
      </c>
      <c r="AH219" s="41"/>
      <c r="AI219" s="32">
        <v>111901.21935966621</v>
      </c>
      <c r="AJ219" s="33">
        <f t="shared" si="53"/>
        <v>54.86414295973978</v>
      </c>
      <c r="AK219" s="33">
        <v>0</v>
      </c>
      <c r="AL219" s="42">
        <f t="shared" si="54"/>
        <v>0</v>
      </c>
      <c r="AM219" s="43">
        <f t="shared" si="55"/>
        <v>111901.21935966621</v>
      </c>
      <c r="AO219" s="44">
        <v>3220.928170923718</v>
      </c>
      <c r="AQ219" s="44">
        <v>25385.919540229883</v>
      </c>
      <c r="AS219" s="220"/>
      <c r="AT219" s="86">
        <v>-184150.5</v>
      </c>
      <c r="AU219" s="86">
        <v>-78467.201677217396</v>
      </c>
      <c r="AV219" s="86">
        <v>-714.75880594487501</v>
      </c>
      <c r="AW219" s="86">
        <v>-29910</v>
      </c>
      <c r="AX219" s="129">
        <v>-62384.621668</v>
      </c>
    </row>
    <row r="220" spans="1:50">
      <c r="A220" s="26">
        <v>696</v>
      </c>
      <c r="B220" s="27">
        <v>6516</v>
      </c>
      <c r="C220" s="28"/>
      <c r="D220" s="29" t="s">
        <v>394</v>
      </c>
      <c r="E220" s="7">
        <v>318.66666666666669</v>
      </c>
      <c r="F220" s="7">
        <v>551622</v>
      </c>
      <c r="G220" s="2">
        <v>1.9400000000000002</v>
      </c>
      <c r="H220" s="7">
        <v>284341.23711340205</v>
      </c>
      <c r="I220" s="7">
        <v>43102</v>
      </c>
      <c r="J220" s="30">
        <v>0</v>
      </c>
      <c r="K220" s="4">
        <v>1.65</v>
      </c>
      <c r="L220" s="7">
        <v>469163.04123711336</v>
      </c>
      <c r="M220" s="7">
        <v>49554.291666666664</v>
      </c>
      <c r="N220" s="7">
        <v>518717.33290378004</v>
      </c>
      <c r="O220" s="31">
        <v>1627.7740572294351</v>
      </c>
      <c r="P220" s="31">
        <v>2391.9120957014184</v>
      </c>
      <c r="Q220" s="31">
        <v>68.053255809641158</v>
      </c>
      <c r="R220" s="32">
        <v>90096.96898943666</v>
      </c>
      <c r="S220" s="33">
        <f t="shared" si="42"/>
        <v>282.73107423463387</v>
      </c>
      <c r="T220" s="34">
        <f t="shared" si="43"/>
        <v>79.873551160073873</v>
      </c>
      <c r="U220" s="32">
        <v>46697</v>
      </c>
      <c r="V220" s="33">
        <f t="shared" si="44"/>
        <v>146.53870292887029</v>
      </c>
      <c r="W220" s="35">
        <f t="shared" si="45"/>
        <v>85.999976257058805</v>
      </c>
      <c r="X220" s="36">
        <v>0</v>
      </c>
      <c r="Y220" s="37">
        <f t="shared" si="46"/>
        <v>0</v>
      </c>
      <c r="Z220" s="38">
        <f t="shared" si="47"/>
        <v>46697</v>
      </c>
      <c r="AA220" s="39">
        <f t="shared" si="48"/>
        <v>146.53870292887029</v>
      </c>
      <c r="AB220" s="40">
        <f t="shared" si="49"/>
        <v>85.999976257058805</v>
      </c>
      <c r="AC220" s="32">
        <f t="shared" si="50"/>
        <v>136793.96898943666</v>
      </c>
      <c r="AD220" s="33">
        <f t="shared" si="51"/>
        <v>429.26977716350416</v>
      </c>
      <c r="AE220" s="35">
        <f t="shared" si="52"/>
        <v>85.999976257058805</v>
      </c>
      <c r="AF220" s="41"/>
      <c r="AG220" s="119">
        <v>0</v>
      </c>
      <c r="AH220" s="41"/>
      <c r="AI220" s="32">
        <v>36820.184188351661</v>
      </c>
      <c r="AJ220" s="33">
        <f t="shared" si="53"/>
        <v>68.053255809641158</v>
      </c>
      <c r="AK220" s="33">
        <v>0</v>
      </c>
      <c r="AL220" s="42">
        <f t="shared" si="54"/>
        <v>0</v>
      </c>
      <c r="AM220" s="43">
        <f t="shared" si="55"/>
        <v>36820.184188351661</v>
      </c>
      <c r="AO220" s="44">
        <v>2681.5379782981877</v>
      </c>
      <c r="AQ220" s="44">
        <v>28434.123711340206</v>
      </c>
      <c r="AS220" s="220"/>
      <c r="AT220" s="86">
        <v>-165118.20000000001</v>
      </c>
      <c r="AU220" s="86">
        <v>-70357.462956387666</v>
      </c>
      <c r="AV220" s="86">
        <v>-640.88708577738794</v>
      </c>
      <c r="AW220" s="86">
        <v>-21993</v>
      </c>
      <c r="AX220" s="129">
        <v>-55937.049036999997</v>
      </c>
    </row>
    <row r="221" spans="1:50">
      <c r="A221" s="26">
        <v>697</v>
      </c>
      <c r="B221" s="27">
        <v>6517</v>
      </c>
      <c r="C221" s="28"/>
      <c r="D221" s="29" t="s">
        <v>395</v>
      </c>
      <c r="E221" s="7">
        <v>1984.6666666666667</v>
      </c>
      <c r="F221" s="7">
        <v>3522169</v>
      </c>
      <c r="G221" s="2">
        <v>2.1199999999999997</v>
      </c>
      <c r="H221" s="7">
        <v>1660195.815696649</v>
      </c>
      <c r="I221" s="7">
        <v>326748</v>
      </c>
      <c r="J221" s="30">
        <v>0</v>
      </c>
      <c r="K221" s="4">
        <v>1.65</v>
      </c>
      <c r="L221" s="7">
        <v>2739323.0958994706</v>
      </c>
      <c r="M221" s="7">
        <v>290129.28875000001</v>
      </c>
      <c r="N221" s="7">
        <v>3029452.3846494704</v>
      </c>
      <c r="O221" s="31">
        <v>1526.4288132261356</v>
      </c>
      <c r="P221" s="31">
        <v>2391.9120957014184</v>
      </c>
      <c r="Q221" s="31">
        <v>63.816258798528999</v>
      </c>
      <c r="R221" s="32">
        <v>635547.45387579943</v>
      </c>
      <c r="S221" s="33">
        <f t="shared" si="42"/>
        <v>320.22881451585459</v>
      </c>
      <c r="T221" s="34">
        <f t="shared" si="43"/>
        <v>77.204243043073205</v>
      </c>
      <c r="U221" s="32">
        <v>417548</v>
      </c>
      <c r="V221" s="33">
        <f t="shared" si="44"/>
        <v>210.38696674504533</v>
      </c>
      <c r="W221" s="35">
        <f t="shared" si="45"/>
        <v>86.000008034735671</v>
      </c>
      <c r="X221" s="36">
        <v>0</v>
      </c>
      <c r="Y221" s="37">
        <f t="shared" si="46"/>
        <v>0</v>
      </c>
      <c r="Z221" s="38">
        <f t="shared" si="47"/>
        <v>417548</v>
      </c>
      <c r="AA221" s="39">
        <f t="shared" si="48"/>
        <v>210.38696674504533</v>
      </c>
      <c r="AB221" s="40">
        <f t="shared" si="49"/>
        <v>86.000008034735671</v>
      </c>
      <c r="AC221" s="32">
        <f t="shared" si="50"/>
        <v>1053095.4538757994</v>
      </c>
      <c r="AD221" s="33">
        <f t="shared" si="51"/>
        <v>530.61578126089989</v>
      </c>
      <c r="AE221" s="35">
        <f t="shared" si="52"/>
        <v>86.000008034735671</v>
      </c>
      <c r="AF221" s="41"/>
      <c r="AG221" s="119">
        <v>0</v>
      </c>
      <c r="AH221" s="41"/>
      <c r="AI221" s="32">
        <v>0</v>
      </c>
      <c r="AJ221" s="33">
        <f t="shared" si="53"/>
        <v>63.816258798528999</v>
      </c>
      <c r="AK221" s="33">
        <v>0</v>
      </c>
      <c r="AL221" s="42">
        <f t="shared" si="54"/>
        <v>0</v>
      </c>
      <c r="AM221" s="43">
        <f t="shared" si="55"/>
        <v>0</v>
      </c>
      <c r="AO221" s="44">
        <v>32611.888671589157</v>
      </c>
      <c r="AQ221" s="44">
        <v>166019.58156966488</v>
      </c>
      <c r="AS221" s="220"/>
      <c r="AT221" s="86">
        <v>-1030317</v>
      </c>
      <c r="AU221" s="86">
        <v>-439021.80156275543</v>
      </c>
      <c r="AV221" s="86">
        <v>-3999.0555539318011</v>
      </c>
      <c r="AW221" s="86">
        <v>-97062</v>
      </c>
      <c r="AX221" s="129">
        <v>-349040.21564499999</v>
      </c>
    </row>
    <row r="222" spans="1:50">
      <c r="A222" s="26">
        <v>699</v>
      </c>
      <c r="B222" s="27">
        <v>6519</v>
      </c>
      <c r="C222" s="28"/>
      <c r="D222" s="29" t="s">
        <v>396</v>
      </c>
      <c r="E222" s="7">
        <v>37.666666666666664</v>
      </c>
      <c r="F222" s="7">
        <v>41633.333333333336</v>
      </c>
      <c r="G222" s="2">
        <v>1.84</v>
      </c>
      <c r="H222" s="7">
        <v>22626.811594202896</v>
      </c>
      <c r="I222" s="7">
        <v>6549</v>
      </c>
      <c r="J222" s="30">
        <v>0</v>
      </c>
      <c r="K222" s="4">
        <v>1.65</v>
      </c>
      <c r="L222" s="7">
        <v>37334.239130434777</v>
      </c>
      <c r="M222" s="7">
        <v>4474.666666666667</v>
      </c>
      <c r="N222" s="7">
        <v>41808.905797101441</v>
      </c>
      <c r="O222" s="31">
        <v>1109.9709503655251</v>
      </c>
      <c r="P222" s="31">
        <v>2391.9120957014184</v>
      </c>
      <c r="Q222" s="31">
        <v>46.405173181752353</v>
      </c>
      <c r="R222" s="32">
        <v>17865.986428831227</v>
      </c>
      <c r="S222" s="33">
        <f t="shared" si="42"/>
        <v>474.3182237742804</v>
      </c>
      <c r="T222" s="34">
        <f t="shared" si="43"/>
        <v>66.235259104503911</v>
      </c>
      <c r="U222" s="32">
        <v>17807</v>
      </c>
      <c r="V222" s="33">
        <f t="shared" si="44"/>
        <v>472.75221238938059</v>
      </c>
      <c r="W222" s="35">
        <f t="shared" si="45"/>
        <v>85.999873917856718</v>
      </c>
      <c r="X222" s="36">
        <v>3.6375689945918732</v>
      </c>
      <c r="Y222" s="37">
        <f t="shared" si="46"/>
        <v>-647.74191086697465</v>
      </c>
      <c r="Z222" s="38">
        <f t="shared" si="47"/>
        <v>17159.258089133025</v>
      </c>
      <c r="AA222" s="39">
        <f t="shared" si="48"/>
        <v>455.55552449025731</v>
      </c>
      <c r="AB222" s="40">
        <f t="shared" si="49"/>
        <v>85.280922417505707</v>
      </c>
      <c r="AC222" s="32">
        <f t="shared" si="50"/>
        <v>35025.244517964253</v>
      </c>
      <c r="AD222" s="33">
        <f t="shared" si="51"/>
        <v>929.87374826453765</v>
      </c>
      <c r="AE222" s="35">
        <f t="shared" si="52"/>
        <v>85.280922417505707</v>
      </c>
      <c r="AF222" s="41"/>
      <c r="AG222" s="119">
        <v>0</v>
      </c>
      <c r="AH222" s="41"/>
      <c r="AI222" s="32">
        <v>32846.386129917868</v>
      </c>
      <c r="AJ222" s="33">
        <f t="shared" si="53"/>
        <v>46.405173181752353</v>
      </c>
      <c r="AK222" s="33">
        <v>0</v>
      </c>
      <c r="AL222" s="42">
        <f t="shared" si="54"/>
        <v>0</v>
      </c>
      <c r="AM222" s="43">
        <f t="shared" si="55"/>
        <v>32846.386129917868</v>
      </c>
      <c r="AO222" s="44">
        <v>0</v>
      </c>
      <c r="AQ222" s="44">
        <v>2262.6811594202895</v>
      </c>
      <c r="AS222" s="220"/>
      <c r="AT222" s="86">
        <v>-16974.75</v>
      </c>
      <c r="AU222" s="86">
        <v>-7233.0102104697598</v>
      </c>
      <c r="AV222" s="86">
        <v>-65.885588257488479</v>
      </c>
      <c r="AW222" s="86">
        <v>-1688</v>
      </c>
      <c r="AX222" s="129">
        <v>-5750.5377520000002</v>
      </c>
    </row>
    <row r="223" spans="1:50">
      <c r="A223" s="26">
        <v>700</v>
      </c>
      <c r="B223" s="27">
        <v>6520</v>
      </c>
      <c r="C223" s="28"/>
      <c r="D223" s="29" t="s">
        <v>397</v>
      </c>
      <c r="E223" s="7">
        <v>7474</v>
      </c>
      <c r="F223" s="7">
        <v>13558324.333333334</v>
      </c>
      <c r="G223" s="2">
        <v>1.9400000000000002</v>
      </c>
      <c r="H223" s="7">
        <v>6988826.9759450182</v>
      </c>
      <c r="I223" s="7">
        <v>1248871.6666666667</v>
      </c>
      <c r="J223" s="30">
        <v>0</v>
      </c>
      <c r="K223" s="4">
        <v>1.65</v>
      </c>
      <c r="L223" s="7">
        <v>11531564.510309279</v>
      </c>
      <c r="M223" s="7">
        <v>1104607.0608333333</v>
      </c>
      <c r="N223" s="7">
        <v>12636171.571142612</v>
      </c>
      <c r="O223" s="31">
        <v>1690.6839137199106</v>
      </c>
      <c r="P223" s="31">
        <v>2391.9120957014184</v>
      </c>
      <c r="Q223" s="31">
        <v>70.683363187062454</v>
      </c>
      <c r="R223" s="32">
        <v>1939162.3898880223</v>
      </c>
      <c r="S223" s="33">
        <f t="shared" si="42"/>
        <v>259.45442733315792</v>
      </c>
      <c r="T223" s="34">
        <f t="shared" si="43"/>
        <v>81.530518807849276</v>
      </c>
      <c r="U223" s="32">
        <v>799016</v>
      </c>
      <c r="V223" s="33">
        <f t="shared" si="44"/>
        <v>106.9060743912229</v>
      </c>
      <c r="W223" s="35">
        <f t="shared" si="45"/>
        <v>86.000000549396034</v>
      </c>
      <c r="X223" s="36">
        <v>0</v>
      </c>
      <c r="Y223" s="37">
        <f t="shared" si="46"/>
        <v>0</v>
      </c>
      <c r="Z223" s="38">
        <f t="shared" si="47"/>
        <v>799016</v>
      </c>
      <c r="AA223" s="39">
        <f t="shared" si="48"/>
        <v>106.9060743912229</v>
      </c>
      <c r="AB223" s="40">
        <f t="shared" si="49"/>
        <v>86.000000549396034</v>
      </c>
      <c r="AC223" s="32">
        <f t="shared" si="50"/>
        <v>2738178.3898880221</v>
      </c>
      <c r="AD223" s="33">
        <f t="shared" si="51"/>
        <v>366.36050172438081</v>
      </c>
      <c r="AE223" s="35">
        <f t="shared" si="52"/>
        <v>86.000000549396034</v>
      </c>
      <c r="AF223" s="41"/>
      <c r="AG223" s="119">
        <v>0</v>
      </c>
      <c r="AH223" s="41"/>
      <c r="AI223" s="32">
        <v>0</v>
      </c>
      <c r="AJ223" s="33">
        <f t="shared" si="53"/>
        <v>70.683363187062454</v>
      </c>
      <c r="AK223" s="33">
        <v>0</v>
      </c>
      <c r="AL223" s="42">
        <f t="shared" si="54"/>
        <v>0</v>
      </c>
      <c r="AM223" s="43">
        <f t="shared" si="55"/>
        <v>0</v>
      </c>
      <c r="AO223" s="44">
        <v>139338.56254213091</v>
      </c>
      <c r="AQ223" s="44">
        <v>698882.69759450166</v>
      </c>
      <c r="AS223" s="220"/>
      <c r="AT223" s="86">
        <v>-3847099.8</v>
      </c>
      <c r="AU223" s="86">
        <v>-1639263.1322455555</v>
      </c>
      <c r="AV223" s="86">
        <v>-14932.07013871989</v>
      </c>
      <c r="AW223" s="86">
        <v>-484986</v>
      </c>
      <c r="AX223" s="129">
        <v>-1303280.964957</v>
      </c>
    </row>
    <row r="224" spans="1:50">
      <c r="A224" s="26">
        <v>701</v>
      </c>
      <c r="B224" s="27">
        <v>6521</v>
      </c>
      <c r="C224" s="28"/>
      <c r="D224" s="29" t="s">
        <v>398</v>
      </c>
      <c r="E224" s="7">
        <v>471</v>
      </c>
      <c r="F224" s="7">
        <v>928443</v>
      </c>
      <c r="G224" s="2">
        <v>1.8999999999999997</v>
      </c>
      <c r="H224" s="7">
        <v>488654.21052631579</v>
      </c>
      <c r="I224" s="7">
        <v>59725.333333333336</v>
      </c>
      <c r="J224" s="30">
        <v>0</v>
      </c>
      <c r="K224" s="4">
        <v>1.65</v>
      </c>
      <c r="L224" s="7">
        <v>806279.44736842101</v>
      </c>
      <c r="M224" s="7">
        <v>73988.825000000012</v>
      </c>
      <c r="N224" s="7">
        <v>880268.27236842108</v>
      </c>
      <c r="O224" s="31">
        <v>1868.934760867136</v>
      </c>
      <c r="P224" s="31">
        <v>2391.9120957014184</v>
      </c>
      <c r="Q224" s="31">
        <v>78.13559554407783</v>
      </c>
      <c r="R224" s="32">
        <v>91139.260141570368</v>
      </c>
      <c r="S224" s="33">
        <f t="shared" si="42"/>
        <v>193.50161388868443</v>
      </c>
      <c r="T224" s="34">
        <f t="shared" si="43"/>
        <v>86.225425192768967</v>
      </c>
      <c r="U224" s="32">
        <v>0</v>
      </c>
      <c r="V224" s="33">
        <f t="shared" si="44"/>
        <v>0</v>
      </c>
      <c r="W224" s="35">
        <f t="shared" si="45"/>
        <v>86.225425192768967</v>
      </c>
      <c r="X224" s="36">
        <v>0</v>
      </c>
      <c r="Y224" s="37">
        <f t="shared" si="46"/>
        <v>0</v>
      </c>
      <c r="Z224" s="38">
        <f t="shared" si="47"/>
        <v>0</v>
      </c>
      <c r="AA224" s="39">
        <f t="shared" si="48"/>
        <v>0</v>
      </c>
      <c r="AB224" s="40">
        <f t="shared" si="49"/>
        <v>86.225425192768967</v>
      </c>
      <c r="AC224" s="32">
        <f t="shared" si="50"/>
        <v>91139.260141570368</v>
      </c>
      <c r="AD224" s="33">
        <f t="shared" si="51"/>
        <v>193.50161388868443</v>
      </c>
      <c r="AE224" s="35">
        <f t="shared" si="52"/>
        <v>86.225425192768967</v>
      </c>
      <c r="AF224" s="41"/>
      <c r="AG224" s="119">
        <v>0</v>
      </c>
      <c r="AH224" s="41"/>
      <c r="AI224" s="32">
        <v>53257.491932575314</v>
      </c>
      <c r="AJ224" s="33">
        <f t="shared" si="53"/>
        <v>78.13559554407783</v>
      </c>
      <c r="AK224" s="33">
        <v>0</v>
      </c>
      <c r="AL224" s="42">
        <f t="shared" si="54"/>
        <v>0</v>
      </c>
      <c r="AM224" s="43">
        <f t="shared" si="55"/>
        <v>53257.491932575314</v>
      </c>
      <c r="AO224" s="44">
        <v>4454.4692893630299</v>
      </c>
      <c r="AQ224" s="44">
        <v>48865.42105263158</v>
      </c>
      <c r="AS224" s="220"/>
      <c r="AT224" s="86">
        <v>-237646.75</v>
      </c>
      <c r="AU224" s="86">
        <v>-101262.14294657664</v>
      </c>
      <c r="AV224" s="86">
        <v>-922.39823560483876</v>
      </c>
      <c r="AW224" s="86">
        <v>-19455</v>
      </c>
      <c r="AX224" s="129">
        <v>-80507.528521</v>
      </c>
    </row>
    <row r="225" spans="1:50">
      <c r="A225" s="26">
        <v>702</v>
      </c>
      <c r="B225" s="27">
        <v>6522</v>
      </c>
      <c r="C225" s="28"/>
      <c r="D225" s="29" t="s">
        <v>399</v>
      </c>
      <c r="E225" s="7">
        <v>216.66666666666666</v>
      </c>
      <c r="F225" s="7">
        <v>453545</v>
      </c>
      <c r="G225" s="2">
        <v>1.96</v>
      </c>
      <c r="H225" s="7">
        <v>231379.15463917525</v>
      </c>
      <c r="I225" s="7">
        <v>33752.333333333336</v>
      </c>
      <c r="J225" s="30">
        <v>0</v>
      </c>
      <c r="K225" s="4">
        <v>1.65</v>
      </c>
      <c r="L225" s="7">
        <v>381775.60515463917</v>
      </c>
      <c r="M225" s="7">
        <v>31934.3125</v>
      </c>
      <c r="N225" s="7">
        <v>413709.91765463917</v>
      </c>
      <c r="O225" s="31">
        <v>1909.4303891752577</v>
      </c>
      <c r="P225" s="31">
        <v>2391.9120957014184</v>
      </c>
      <c r="Q225" s="31">
        <v>79.828618811149283</v>
      </c>
      <c r="R225" s="32">
        <v>38678.950139847228</v>
      </c>
      <c r="S225" s="33">
        <f t="shared" si="42"/>
        <v>178.51823141467952</v>
      </c>
      <c r="T225" s="34">
        <f t="shared" si="43"/>
        <v>87.292029851023997</v>
      </c>
      <c r="U225" s="32">
        <v>0</v>
      </c>
      <c r="V225" s="33">
        <f t="shared" si="44"/>
        <v>0</v>
      </c>
      <c r="W225" s="35">
        <f t="shared" si="45"/>
        <v>87.292029851023997</v>
      </c>
      <c r="X225" s="36">
        <v>0</v>
      </c>
      <c r="Y225" s="37">
        <f t="shared" si="46"/>
        <v>0</v>
      </c>
      <c r="Z225" s="38">
        <f t="shared" si="47"/>
        <v>0</v>
      </c>
      <c r="AA225" s="39">
        <f t="shared" si="48"/>
        <v>0</v>
      </c>
      <c r="AB225" s="40">
        <f t="shared" si="49"/>
        <v>87.292029851023997</v>
      </c>
      <c r="AC225" s="32">
        <f t="shared" si="50"/>
        <v>38678.950139847228</v>
      </c>
      <c r="AD225" s="33">
        <f t="shared" si="51"/>
        <v>178.51823141467952</v>
      </c>
      <c r="AE225" s="35">
        <f t="shared" si="52"/>
        <v>87.292029851023997</v>
      </c>
      <c r="AF225" s="41"/>
      <c r="AG225" s="119">
        <v>0</v>
      </c>
      <c r="AH225" s="41"/>
      <c r="AI225" s="32">
        <v>13695.92786068287</v>
      </c>
      <c r="AJ225" s="33">
        <f t="shared" si="53"/>
        <v>79.828618811149283</v>
      </c>
      <c r="AK225" s="33">
        <v>0</v>
      </c>
      <c r="AL225" s="42">
        <f t="shared" si="54"/>
        <v>0</v>
      </c>
      <c r="AM225" s="43">
        <f t="shared" si="55"/>
        <v>13695.92786068287</v>
      </c>
      <c r="AO225" s="44">
        <v>1767.8543958766838</v>
      </c>
      <c r="AQ225" s="44">
        <v>23137.915463917529</v>
      </c>
      <c r="AS225" s="220"/>
      <c r="AT225" s="86">
        <v>-115222.65</v>
      </c>
      <c r="AU225" s="86">
        <v>-49096.79658015837</v>
      </c>
      <c r="AV225" s="86">
        <v>-447.22338695992181</v>
      </c>
      <c r="AW225" s="86">
        <v>-20727</v>
      </c>
      <c r="AX225" s="129">
        <v>-39033.953221999996</v>
      </c>
    </row>
    <row r="226" spans="1:50">
      <c r="A226" s="26">
        <v>703</v>
      </c>
      <c r="B226" s="27">
        <v>6523</v>
      </c>
      <c r="C226" s="28"/>
      <c r="D226" s="29" t="s">
        <v>400</v>
      </c>
      <c r="E226" s="7">
        <v>2223</v>
      </c>
      <c r="F226" s="7">
        <v>3755852.6666666665</v>
      </c>
      <c r="G226" s="2">
        <v>1.9566666666666668</v>
      </c>
      <c r="H226" s="7">
        <v>1918972.1376198537</v>
      </c>
      <c r="I226" s="7">
        <v>439340</v>
      </c>
      <c r="J226" s="30">
        <v>0</v>
      </c>
      <c r="K226" s="4">
        <v>1.65</v>
      </c>
      <c r="L226" s="7">
        <v>3166304.0270727579</v>
      </c>
      <c r="M226" s="7">
        <v>363410.26499999996</v>
      </c>
      <c r="N226" s="7">
        <v>3529714.2920727581</v>
      </c>
      <c r="O226" s="31">
        <v>1587.8156959391624</v>
      </c>
      <c r="P226" s="31">
        <v>2391.9120957014184</v>
      </c>
      <c r="Q226" s="31">
        <v>66.382694363755121</v>
      </c>
      <c r="R226" s="32">
        <v>661377.32976845314</v>
      </c>
      <c r="S226" s="33">
        <f t="shared" si="42"/>
        <v>297.5156679120347</v>
      </c>
      <c r="T226" s="34">
        <f t="shared" si="43"/>
        <v>78.821097449165677</v>
      </c>
      <c r="U226" s="32">
        <v>381718</v>
      </c>
      <c r="V226" s="33">
        <f t="shared" si="44"/>
        <v>171.71300044984255</v>
      </c>
      <c r="W226" s="35">
        <f t="shared" si="45"/>
        <v>85.999998411221625</v>
      </c>
      <c r="X226" s="36">
        <v>0</v>
      </c>
      <c r="Y226" s="37">
        <f t="shared" si="46"/>
        <v>0</v>
      </c>
      <c r="Z226" s="38">
        <f t="shared" si="47"/>
        <v>381718</v>
      </c>
      <c r="AA226" s="39">
        <f t="shared" si="48"/>
        <v>171.71300044984255</v>
      </c>
      <c r="AB226" s="40">
        <f t="shared" si="49"/>
        <v>85.999998411221625</v>
      </c>
      <c r="AC226" s="32">
        <f t="shared" si="50"/>
        <v>1043095.3297684531</v>
      </c>
      <c r="AD226" s="33">
        <f t="shared" si="51"/>
        <v>469.22866836187723</v>
      </c>
      <c r="AE226" s="35">
        <f t="shared" si="52"/>
        <v>85.999998411221625</v>
      </c>
      <c r="AF226" s="41"/>
      <c r="AG226" s="119">
        <v>0</v>
      </c>
      <c r="AH226" s="41"/>
      <c r="AI226" s="32">
        <v>0</v>
      </c>
      <c r="AJ226" s="33">
        <f t="shared" si="53"/>
        <v>66.382694363755121</v>
      </c>
      <c r="AK226" s="33">
        <v>0</v>
      </c>
      <c r="AL226" s="42">
        <f t="shared" si="54"/>
        <v>0</v>
      </c>
      <c r="AM226" s="43">
        <f t="shared" si="55"/>
        <v>0</v>
      </c>
      <c r="AO226" s="44">
        <v>33448.940044520321</v>
      </c>
      <c r="AQ226" s="44">
        <v>191897.21376198533</v>
      </c>
      <c r="AS226" s="220"/>
      <c r="AT226" s="86">
        <v>-1137309.5</v>
      </c>
      <c r="AU226" s="86">
        <v>-484611.68410147389</v>
      </c>
      <c r="AV226" s="86">
        <v>-4414.3344132517286</v>
      </c>
      <c r="AW226" s="86">
        <v>-132971</v>
      </c>
      <c r="AX226" s="129">
        <v>-385286.02935199998</v>
      </c>
    </row>
    <row r="227" spans="1:50">
      <c r="A227" s="26">
        <v>704</v>
      </c>
      <c r="B227" s="27">
        <v>6524</v>
      </c>
      <c r="C227" s="28"/>
      <c r="D227" s="29" t="s">
        <v>401</v>
      </c>
      <c r="E227" s="7">
        <v>227.33333333333334</v>
      </c>
      <c r="F227" s="7">
        <v>354268.33333333331</v>
      </c>
      <c r="G227" s="2">
        <v>1.9400000000000002</v>
      </c>
      <c r="H227" s="7">
        <v>182612.54295532647</v>
      </c>
      <c r="I227" s="7">
        <v>20619.666666666668</v>
      </c>
      <c r="J227" s="30">
        <v>0</v>
      </c>
      <c r="K227" s="4">
        <v>1.65</v>
      </c>
      <c r="L227" s="7">
        <v>301310.69587628864</v>
      </c>
      <c r="M227" s="7">
        <v>25550.195833333335</v>
      </c>
      <c r="N227" s="7">
        <v>326860.891709622</v>
      </c>
      <c r="O227" s="31">
        <v>1437.8045089866071</v>
      </c>
      <c r="P227" s="31">
        <v>2391.9120957014184</v>
      </c>
      <c r="Q227" s="31">
        <v>60.111093194876659</v>
      </c>
      <c r="R227" s="32">
        <v>80253.169477205171</v>
      </c>
      <c r="S227" s="33">
        <f t="shared" si="42"/>
        <v>353.01980708448019</v>
      </c>
      <c r="T227" s="34">
        <f t="shared" si="43"/>
        <v>74.869988712772241</v>
      </c>
      <c r="U227" s="32">
        <v>60521</v>
      </c>
      <c r="V227" s="33">
        <f t="shared" si="44"/>
        <v>266.2214076246334</v>
      </c>
      <c r="W227" s="35">
        <f t="shared" si="45"/>
        <v>86.000055244191515</v>
      </c>
      <c r="X227" s="36">
        <v>0</v>
      </c>
      <c r="Y227" s="37">
        <f t="shared" si="46"/>
        <v>0</v>
      </c>
      <c r="Z227" s="38">
        <f t="shared" si="47"/>
        <v>60521</v>
      </c>
      <c r="AA227" s="39">
        <f t="shared" si="48"/>
        <v>266.2214076246334</v>
      </c>
      <c r="AB227" s="40">
        <f t="shared" si="49"/>
        <v>86.000055244191515</v>
      </c>
      <c r="AC227" s="32">
        <f t="shared" si="50"/>
        <v>140774.16947720517</v>
      </c>
      <c r="AD227" s="33">
        <f t="shared" si="51"/>
        <v>619.24121470911359</v>
      </c>
      <c r="AE227" s="35">
        <f t="shared" si="52"/>
        <v>86.000055244191515</v>
      </c>
      <c r="AF227" s="41"/>
      <c r="AG227" s="119">
        <v>0</v>
      </c>
      <c r="AH227" s="41"/>
      <c r="AI227" s="32">
        <v>136436.04631434704</v>
      </c>
      <c r="AJ227" s="33">
        <f t="shared" si="53"/>
        <v>60.111093194876659</v>
      </c>
      <c r="AK227" s="33">
        <v>0</v>
      </c>
      <c r="AL227" s="42">
        <f t="shared" si="54"/>
        <v>0</v>
      </c>
      <c r="AM227" s="43">
        <f t="shared" si="55"/>
        <v>136436.04631434704</v>
      </c>
      <c r="AO227" s="44">
        <v>2950.6743395223625</v>
      </c>
      <c r="AQ227" s="44">
        <v>18261.254295532646</v>
      </c>
      <c r="AS227" s="220"/>
      <c r="AT227" s="86">
        <v>-116765.85</v>
      </c>
      <c r="AU227" s="86">
        <v>-49754.342962928349</v>
      </c>
      <c r="AV227" s="86">
        <v>-453.21298589242076</v>
      </c>
      <c r="AW227" s="86">
        <v>-20101</v>
      </c>
      <c r="AX227" s="129">
        <v>-39556.729381999998</v>
      </c>
    </row>
    <row r="228" spans="1:50">
      <c r="A228" s="26">
        <v>706</v>
      </c>
      <c r="B228" s="27">
        <v>6526</v>
      </c>
      <c r="C228" s="28"/>
      <c r="D228" s="29" t="s">
        <v>402</v>
      </c>
      <c r="E228" s="7">
        <v>598.66666666666663</v>
      </c>
      <c r="F228" s="7">
        <v>946374</v>
      </c>
      <c r="G228" s="2">
        <v>2.06</v>
      </c>
      <c r="H228" s="7">
        <v>459287.40896358545</v>
      </c>
      <c r="I228" s="7">
        <v>88951.333333333328</v>
      </c>
      <c r="J228" s="30">
        <v>0</v>
      </c>
      <c r="K228" s="4">
        <v>1.65</v>
      </c>
      <c r="L228" s="7">
        <v>757824.22478991596</v>
      </c>
      <c r="M228" s="7">
        <v>79313.229166666672</v>
      </c>
      <c r="N228" s="7">
        <v>837137.45395658258</v>
      </c>
      <c r="O228" s="31">
        <v>1398.3365043818196</v>
      </c>
      <c r="P228" s="31">
        <v>2391.9120957014184</v>
      </c>
      <c r="Q228" s="31">
        <v>58.461032363806964</v>
      </c>
      <c r="R228" s="32">
        <v>220083.61731456657</v>
      </c>
      <c r="S228" s="33">
        <f t="shared" si="42"/>
        <v>367.62296878825151</v>
      </c>
      <c r="T228" s="34">
        <f t="shared" si="43"/>
        <v>73.830450389198333</v>
      </c>
      <c r="U228" s="32">
        <v>174263</v>
      </c>
      <c r="V228" s="33">
        <f t="shared" si="44"/>
        <v>291.08518930957683</v>
      </c>
      <c r="W228" s="35">
        <f t="shared" si="45"/>
        <v>86.000010877340657</v>
      </c>
      <c r="X228" s="36">
        <v>0</v>
      </c>
      <c r="Y228" s="37">
        <f t="shared" si="46"/>
        <v>0</v>
      </c>
      <c r="Z228" s="38">
        <f t="shared" si="47"/>
        <v>174263</v>
      </c>
      <c r="AA228" s="39">
        <f t="shared" si="48"/>
        <v>291.08518930957683</v>
      </c>
      <c r="AB228" s="40">
        <f t="shared" si="49"/>
        <v>86.000010877340657</v>
      </c>
      <c r="AC228" s="32">
        <f t="shared" si="50"/>
        <v>394346.61731456657</v>
      </c>
      <c r="AD228" s="33">
        <f t="shared" si="51"/>
        <v>658.70815809782835</v>
      </c>
      <c r="AE228" s="35">
        <f t="shared" si="52"/>
        <v>86.000010877340657</v>
      </c>
      <c r="AF228" s="41"/>
      <c r="AG228" s="119">
        <v>0</v>
      </c>
      <c r="AH228" s="41"/>
      <c r="AI228" s="32">
        <v>113463.26189962753</v>
      </c>
      <c r="AJ228" s="33">
        <f t="shared" si="53"/>
        <v>58.461032363806964</v>
      </c>
      <c r="AK228" s="33">
        <v>0</v>
      </c>
      <c r="AL228" s="42">
        <f t="shared" si="54"/>
        <v>0</v>
      </c>
      <c r="AM228" s="43">
        <f t="shared" si="55"/>
        <v>113463.26189962753</v>
      </c>
      <c r="AO228" s="44">
        <v>5264.2818317602696</v>
      </c>
      <c r="AQ228" s="44">
        <v>45928.74089635854</v>
      </c>
      <c r="AS228" s="220"/>
      <c r="AT228" s="86">
        <v>-311204.09999999998</v>
      </c>
      <c r="AU228" s="86">
        <v>-132605.18719194559</v>
      </c>
      <c r="AV228" s="86">
        <v>-1207.9024513872889</v>
      </c>
      <c r="AW228" s="86">
        <v>-42653</v>
      </c>
      <c r="AX228" s="129">
        <v>-105426.525444</v>
      </c>
    </row>
    <row r="229" spans="1:50">
      <c r="A229" s="26">
        <v>707</v>
      </c>
      <c r="B229" s="27">
        <v>6527</v>
      </c>
      <c r="C229" s="28"/>
      <c r="D229" s="29" t="s">
        <v>403</v>
      </c>
      <c r="E229" s="7">
        <v>151.33333333333334</v>
      </c>
      <c r="F229" s="7">
        <v>194575.66666666666</v>
      </c>
      <c r="G229" s="2">
        <v>1.84</v>
      </c>
      <c r="H229" s="7">
        <v>105747.64492753624</v>
      </c>
      <c r="I229" s="7">
        <v>21276</v>
      </c>
      <c r="J229" s="30">
        <v>0</v>
      </c>
      <c r="K229" s="4">
        <v>1.65</v>
      </c>
      <c r="L229" s="7">
        <v>174483.61413043478</v>
      </c>
      <c r="M229" s="7">
        <v>19883.891666666666</v>
      </c>
      <c r="N229" s="7">
        <v>194367.50579710145</v>
      </c>
      <c r="O229" s="31">
        <v>1284.3667783949434</v>
      </c>
      <c r="P229" s="31">
        <v>2391.9120957014184</v>
      </c>
      <c r="Q229" s="31">
        <v>53.696236609326903</v>
      </c>
      <c r="R229" s="32">
        <v>62015.154133713891</v>
      </c>
      <c r="S229" s="33">
        <f t="shared" si="42"/>
        <v>409.79176740339574</v>
      </c>
      <c r="T229" s="34">
        <f t="shared" si="43"/>
        <v>70.828629063875894</v>
      </c>
      <c r="U229" s="32">
        <v>54917</v>
      </c>
      <c r="V229" s="33">
        <f t="shared" si="44"/>
        <v>362.88766519823787</v>
      </c>
      <c r="W229" s="35">
        <f t="shared" si="45"/>
        <v>86.000075617049589</v>
      </c>
      <c r="X229" s="36">
        <v>0</v>
      </c>
      <c r="Y229" s="37">
        <f t="shared" si="46"/>
        <v>0</v>
      </c>
      <c r="Z229" s="38">
        <f t="shared" si="47"/>
        <v>54917</v>
      </c>
      <c r="AA229" s="39">
        <f t="shared" si="48"/>
        <v>362.88766519823787</v>
      </c>
      <c r="AB229" s="40">
        <f t="shared" si="49"/>
        <v>86.000075617049589</v>
      </c>
      <c r="AC229" s="32">
        <f t="shared" si="50"/>
        <v>116932.15413371389</v>
      </c>
      <c r="AD229" s="33">
        <f t="shared" si="51"/>
        <v>772.67943260163361</v>
      </c>
      <c r="AE229" s="35">
        <f t="shared" si="52"/>
        <v>86.000075617049589</v>
      </c>
      <c r="AF229" s="41"/>
      <c r="AG229" s="119">
        <v>0</v>
      </c>
      <c r="AH229" s="41"/>
      <c r="AI229" s="32">
        <v>53763.489995580559</v>
      </c>
      <c r="AJ229" s="33">
        <f t="shared" si="53"/>
        <v>53.696236609326903</v>
      </c>
      <c r="AK229" s="33">
        <v>0</v>
      </c>
      <c r="AL229" s="42">
        <f t="shared" si="54"/>
        <v>0</v>
      </c>
      <c r="AM229" s="43">
        <f t="shared" si="55"/>
        <v>53763.489995580559</v>
      </c>
      <c r="AO229" s="44">
        <v>1162.9533774252807</v>
      </c>
      <c r="AQ229" s="44">
        <v>10574.764492753624</v>
      </c>
      <c r="AS229" s="220"/>
      <c r="AT229" s="86">
        <v>-78701.2</v>
      </c>
      <c r="AU229" s="86">
        <v>-33534.865521268883</v>
      </c>
      <c r="AV229" s="86">
        <v>-305.46954555744662</v>
      </c>
      <c r="AW229" s="86">
        <v>-9626</v>
      </c>
      <c r="AX229" s="129">
        <v>-26661.584121</v>
      </c>
    </row>
    <row r="230" spans="1:50">
      <c r="A230" s="26">
        <v>708</v>
      </c>
      <c r="B230" s="27">
        <v>6528</v>
      </c>
      <c r="C230" s="28"/>
      <c r="D230" s="29" t="s">
        <v>404</v>
      </c>
      <c r="E230" s="7">
        <v>39.666666666666664</v>
      </c>
      <c r="F230" s="7">
        <v>32831.666666666664</v>
      </c>
      <c r="G230" s="2">
        <v>2.0933333333333333</v>
      </c>
      <c r="H230" s="7">
        <v>15881.702317290552</v>
      </c>
      <c r="I230" s="7">
        <v>4485</v>
      </c>
      <c r="J230" s="30">
        <v>0</v>
      </c>
      <c r="K230" s="4">
        <v>1.65</v>
      </c>
      <c r="L230" s="7">
        <v>26204.808823529409</v>
      </c>
      <c r="M230" s="7">
        <v>3702.7166666666667</v>
      </c>
      <c r="N230" s="7">
        <v>29907.525490196076</v>
      </c>
      <c r="O230" s="31">
        <v>753.97123084527925</v>
      </c>
      <c r="P230" s="31">
        <v>2391.9120957014184</v>
      </c>
      <c r="Q230" s="31">
        <v>31.52169480643812</v>
      </c>
      <c r="R230" s="32">
        <v>24039.512093205267</v>
      </c>
      <c r="S230" s="33">
        <f t="shared" si="42"/>
        <v>606.03811999677146</v>
      </c>
      <c r="T230" s="34">
        <f t="shared" si="43"/>
        <v>56.85866772805597</v>
      </c>
      <c r="U230" s="32">
        <v>27649</v>
      </c>
      <c r="V230" s="33">
        <f t="shared" si="44"/>
        <v>697.03361344537814</v>
      </c>
      <c r="W230" s="35">
        <f t="shared" si="45"/>
        <v>85.999939880073555</v>
      </c>
      <c r="X230" s="36">
        <v>100</v>
      </c>
      <c r="Y230" s="37">
        <f t="shared" si="46"/>
        <v>-27649</v>
      </c>
      <c r="Z230" s="38">
        <f t="shared" si="47"/>
        <v>0</v>
      </c>
      <c r="AA230" s="39">
        <f t="shared" si="48"/>
        <v>0</v>
      </c>
      <c r="AB230" s="40">
        <f t="shared" si="49"/>
        <v>56.85866772805597</v>
      </c>
      <c r="AC230" s="32">
        <f t="shared" si="50"/>
        <v>24039.512093205267</v>
      </c>
      <c r="AD230" s="33">
        <f t="shared" si="51"/>
        <v>606.03811999677146</v>
      </c>
      <c r="AE230" s="35">
        <f t="shared" si="52"/>
        <v>56.85866772805597</v>
      </c>
      <c r="AF230" s="41"/>
      <c r="AG230" s="119">
        <v>0</v>
      </c>
      <c r="AH230" s="41"/>
      <c r="AI230" s="32">
        <v>47600</v>
      </c>
      <c r="AJ230" s="33">
        <f t="shared" si="53"/>
        <v>31.52169480643812</v>
      </c>
      <c r="AK230" s="33">
        <v>0</v>
      </c>
      <c r="AL230" s="42">
        <f t="shared" si="54"/>
        <v>0</v>
      </c>
      <c r="AM230" s="43">
        <f t="shared" si="55"/>
        <v>47600</v>
      </c>
      <c r="AO230" s="44">
        <v>751.706395347392</v>
      </c>
      <c r="AQ230" s="44">
        <v>1588.1702317290553</v>
      </c>
      <c r="AS230" s="220"/>
      <c r="AT230" s="86">
        <v>-20061.099999999999</v>
      </c>
      <c r="AU230" s="86">
        <v>-8548.1029760097153</v>
      </c>
      <c r="AV230" s="86">
        <v>-77.864786122486393</v>
      </c>
      <c r="AW230" s="86">
        <v>-1430</v>
      </c>
      <c r="AX230" s="129">
        <v>-6796.0900700000002</v>
      </c>
    </row>
    <row r="231" spans="1:50">
      <c r="A231" s="26">
        <v>709</v>
      </c>
      <c r="B231" s="27">
        <v>6529</v>
      </c>
      <c r="C231" s="28"/>
      <c r="D231" s="29" t="s">
        <v>405</v>
      </c>
      <c r="E231" s="7">
        <v>71</v>
      </c>
      <c r="F231" s="7">
        <v>54281</v>
      </c>
      <c r="G231" s="2">
        <v>1.74</v>
      </c>
      <c r="H231" s="7">
        <v>31195.977011494251</v>
      </c>
      <c r="I231" s="7">
        <v>6433</v>
      </c>
      <c r="J231" s="30">
        <v>0</v>
      </c>
      <c r="K231" s="4">
        <v>1.65</v>
      </c>
      <c r="L231" s="7">
        <v>51473.362068965514</v>
      </c>
      <c r="M231" s="7">
        <v>6611.9820833333333</v>
      </c>
      <c r="N231" s="7">
        <v>58085.344152298851</v>
      </c>
      <c r="O231" s="31">
        <v>818.10343876477259</v>
      </c>
      <c r="P231" s="31">
        <v>2391.9120957014184</v>
      </c>
      <c r="Q231" s="31">
        <v>34.202905710247983</v>
      </c>
      <c r="R231" s="32">
        <v>41343.953417725679</v>
      </c>
      <c r="S231" s="33">
        <f t="shared" si="42"/>
        <v>582.30920306655889</v>
      </c>
      <c r="T231" s="34">
        <f t="shared" si="43"/>
        <v>58.547830597456176</v>
      </c>
      <c r="U231" s="32">
        <v>46621</v>
      </c>
      <c r="V231" s="33">
        <f t="shared" si="44"/>
        <v>656.63380281690138</v>
      </c>
      <c r="W231" s="35">
        <f t="shared" si="45"/>
        <v>86.000085385454398</v>
      </c>
      <c r="X231" s="36">
        <v>59.236939390734221</v>
      </c>
      <c r="Y231" s="37">
        <f t="shared" si="46"/>
        <v>-27616.853513354203</v>
      </c>
      <c r="Z231" s="38">
        <f t="shared" si="47"/>
        <v>19004.146486645797</v>
      </c>
      <c r="AA231" s="39">
        <f t="shared" si="48"/>
        <v>267.66403502318025</v>
      </c>
      <c r="AB231" s="40">
        <f t="shared" si="49"/>
        <v>69.738209855297953</v>
      </c>
      <c r="AC231" s="32">
        <f t="shared" si="50"/>
        <v>60348.099904371476</v>
      </c>
      <c r="AD231" s="33">
        <f t="shared" si="51"/>
        <v>849.9732380897392</v>
      </c>
      <c r="AE231" s="35">
        <f t="shared" si="52"/>
        <v>69.738209855297953</v>
      </c>
      <c r="AF231" s="41"/>
      <c r="AG231" s="119">
        <v>0</v>
      </c>
      <c r="AH231" s="41"/>
      <c r="AI231" s="32">
        <v>85200</v>
      </c>
      <c r="AJ231" s="33">
        <f t="shared" si="53"/>
        <v>34.202905710247983</v>
      </c>
      <c r="AK231" s="33">
        <v>0</v>
      </c>
      <c r="AL231" s="42">
        <f t="shared" si="54"/>
        <v>0</v>
      </c>
      <c r="AM231" s="43">
        <f t="shared" si="55"/>
        <v>85200</v>
      </c>
      <c r="AO231" s="44">
        <v>256.32141398093091</v>
      </c>
      <c r="AQ231" s="44">
        <v>3119.5977011494251</v>
      </c>
      <c r="AS231" s="220"/>
      <c r="AT231" s="86">
        <v>-36521.449999999997</v>
      </c>
      <c r="AU231" s="86">
        <v>-15561.931058889482</v>
      </c>
      <c r="AV231" s="86">
        <v>-141.75384140247522</v>
      </c>
      <c r="AW231" s="86">
        <v>-2603</v>
      </c>
      <c r="AX231" s="129">
        <v>-12372.369102000001</v>
      </c>
    </row>
    <row r="232" spans="1:50">
      <c r="A232" s="26">
        <v>710</v>
      </c>
      <c r="B232" s="27">
        <v>6530</v>
      </c>
      <c r="C232" s="28"/>
      <c r="D232" s="29" t="s">
        <v>406</v>
      </c>
      <c r="E232" s="7">
        <v>129.33333333333334</v>
      </c>
      <c r="F232" s="7">
        <v>180842.33333333334</v>
      </c>
      <c r="G232" s="2">
        <v>2.04</v>
      </c>
      <c r="H232" s="7">
        <v>88648.202614379072</v>
      </c>
      <c r="I232" s="7">
        <v>20828.666666666668</v>
      </c>
      <c r="J232" s="30">
        <v>0</v>
      </c>
      <c r="K232" s="4">
        <v>1.65</v>
      </c>
      <c r="L232" s="7">
        <v>146269.53431372545</v>
      </c>
      <c r="M232" s="7">
        <v>17407.495833333334</v>
      </c>
      <c r="N232" s="7">
        <v>163677.03014705877</v>
      </c>
      <c r="O232" s="31">
        <v>1265.5440475288049</v>
      </c>
      <c r="P232" s="31">
        <v>2391.9120957014184</v>
      </c>
      <c r="Q232" s="31">
        <v>52.909304225818097</v>
      </c>
      <c r="R232" s="32">
        <v>53900.465665220145</v>
      </c>
      <c r="S232" s="33">
        <f t="shared" si="42"/>
        <v>416.75617782386706</v>
      </c>
      <c r="T232" s="34">
        <f t="shared" si="43"/>
        <v>70.332861662265344</v>
      </c>
      <c r="U232" s="32">
        <v>48467</v>
      </c>
      <c r="V232" s="33">
        <f t="shared" si="44"/>
        <v>374.74484536082474</v>
      </c>
      <c r="W232" s="35">
        <f t="shared" si="45"/>
        <v>86.000027944600333</v>
      </c>
      <c r="X232" s="36">
        <v>0</v>
      </c>
      <c r="Y232" s="37">
        <f t="shared" si="46"/>
        <v>0</v>
      </c>
      <c r="Z232" s="38">
        <f t="shared" si="47"/>
        <v>48467</v>
      </c>
      <c r="AA232" s="39">
        <f t="shared" si="48"/>
        <v>374.74484536082474</v>
      </c>
      <c r="AB232" s="40">
        <f t="shared" si="49"/>
        <v>86.000027944600333</v>
      </c>
      <c r="AC232" s="32">
        <f t="shared" si="50"/>
        <v>102367.46566522014</v>
      </c>
      <c r="AD232" s="33">
        <f t="shared" si="51"/>
        <v>791.5010231846918</v>
      </c>
      <c r="AE232" s="35">
        <f t="shared" si="52"/>
        <v>86.000027944600333</v>
      </c>
      <c r="AF232" s="41"/>
      <c r="AG232" s="119">
        <v>0</v>
      </c>
      <c r="AH232" s="41"/>
      <c r="AI232" s="32">
        <v>66006.959652881284</v>
      </c>
      <c r="AJ232" s="33">
        <f t="shared" si="53"/>
        <v>52.909304225818097</v>
      </c>
      <c r="AK232" s="33">
        <v>0</v>
      </c>
      <c r="AL232" s="42">
        <f t="shared" si="54"/>
        <v>0</v>
      </c>
      <c r="AM232" s="43">
        <f t="shared" si="55"/>
        <v>66006.959652881284</v>
      </c>
      <c r="AO232" s="44">
        <v>1449.7990855562462</v>
      </c>
      <c r="AQ232" s="44">
        <v>8864.8202614379097</v>
      </c>
      <c r="AS232" s="220"/>
      <c r="AT232" s="86">
        <v>-67899.05</v>
      </c>
      <c r="AU232" s="86">
        <v>-28932.040841879039</v>
      </c>
      <c r="AV232" s="86">
        <v>-263.54235302995392</v>
      </c>
      <c r="AW232" s="86">
        <v>-6387</v>
      </c>
      <c r="AX232" s="129">
        <v>-23002.151006</v>
      </c>
    </row>
    <row r="233" spans="1:50">
      <c r="A233" s="26">
        <v>711</v>
      </c>
      <c r="B233" s="27">
        <v>6531</v>
      </c>
      <c r="C233" s="28"/>
      <c r="D233" s="29" t="s">
        <v>407</v>
      </c>
      <c r="E233" s="7">
        <v>265.66666666666669</v>
      </c>
      <c r="F233" s="7">
        <v>488039.66666666669</v>
      </c>
      <c r="G233" s="2">
        <v>1.8</v>
      </c>
      <c r="H233" s="7">
        <v>271133.14814814815</v>
      </c>
      <c r="I233" s="7">
        <v>46452.333333333336</v>
      </c>
      <c r="J233" s="30">
        <v>0</v>
      </c>
      <c r="K233" s="4">
        <v>1.65</v>
      </c>
      <c r="L233" s="7">
        <v>447369.69444444444</v>
      </c>
      <c r="M233" s="7">
        <v>37334.366666666661</v>
      </c>
      <c r="N233" s="7">
        <v>484704.06111111108</v>
      </c>
      <c r="O233" s="31">
        <v>1824.482036804684</v>
      </c>
      <c r="P233" s="31">
        <v>2391.9120957014184</v>
      </c>
      <c r="Q233" s="31">
        <v>76.277135772820372</v>
      </c>
      <c r="R233" s="32">
        <v>55776.483356019344</v>
      </c>
      <c r="S233" s="33">
        <f t="shared" si="42"/>
        <v>209.94912179179175</v>
      </c>
      <c r="T233" s="34">
        <f t="shared" si="43"/>
        <v>85.054595536876775</v>
      </c>
      <c r="U233" s="32">
        <v>6008</v>
      </c>
      <c r="V233" s="33">
        <f t="shared" si="44"/>
        <v>22.614805520702632</v>
      </c>
      <c r="W233" s="35">
        <f t="shared" si="45"/>
        <v>86.000065295625191</v>
      </c>
      <c r="X233" s="36">
        <v>0</v>
      </c>
      <c r="Y233" s="37">
        <f t="shared" si="46"/>
        <v>0</v>
      </c>
      <c r="Z233" s="38">
        <f t="shared" si="47"/>
        <v>6008</v>
      </c>
      <c r="AA233" s="39">
        <f t="shared" si="48"/>
        <v>22.614805520702632</v>
      </c>
      <c r="AB233" s="40">
        <f t="shared" si="49"/>
        <v>86.000065295625191</v>
      </c>
      <c r="AC233" s="32">
        <f t="shared" si="50"/>
        <v>61784.483356019344</v>
      </c>
      <c r="AD233" s="33">
        <f t="shared" si="51"/>
        <v>232.5639273124944</v>
      </c>
      <c r="AE233" s="35">
        <f t="shared" si="52"/>
        <v>86.000065295625191</v>
      </c>
      <c r="AF233" s="41"/>
      <c r="AG233" s="119">
        <v>0</v>
      </c>
      <c r="AH233" s="41"/>
      <c r="AI233" s="32">
        <v>109406.79180866797</v>
      </c>
      <c r="AJ233" s="33">
        <f t="shared" si="53"/>
        <v>76.277135772820372</v>
      </c>
      <c r="AK233" s="33">
        <v>0</v>
      </c>
      <c r="AL233" s="42">
        <f t="shared" si="54"/>
        <v>0</v>
      </c>
      <c r="AM233" s="43">
        <f t="shared" si="55"/>
        <v>109406.79180866797</v>
      </c>
      <c r="AO233" s="44">
        <v>1272.4873713857523</v>
      </c>
      <c r="AQ233" s="44">
        <v>27113.314814814814</v>
      </c>
      <c r="AS233" s="220"/>
      <c r="AT233" s="86">
        <v>-135798.15</v>
      </c>
      <c r="AU233" s="86">
        <v>-57864.081683758079</v>
      </c>
      <c r="AV233" s="86">
        <v>-527.08470605990783</v>
      </c>
      <c r="AW233" s="86">
        <v>-24506</v>
      </c>
      <c r="AX233" s="129">
        <v>-46004.302012</v>
      </c>
    </row>
    <row r="234" spans="1:50">
      <c r="A234" s="26">
        <v>712</v>
      </c>
      <c r="B234" s="27">
        <v>6532</v>
      </c>
      <c r="C234" s="28"/>
      <c r="D234" s="29" t="s">
        <v>408</v>
      </c>
      <c r="E234" s="7">
        <v>133.66666666666666</v>
      </c>
      <c r="F234" s="7">
        <v>161190.66666666666</v>
      </c>
      <c r="G234" s="2">
        <v>1.74</v>
      </c>
      <c r="H234" s="7">
        <v>92638.3141762452</v>
      </c>
      <c r="I234" s="7">
        <v>15412.666666666666</v>
      </c>
      <c r="J234" s="30">
        <v>0</v>
      </c>
      <c r="K234" s="4">
        <v>1.65</v>
      </c>
      <c r="L234" s="7">
        <v>152853.2183908046</v>
      </c>
      <c r="M234" s="7">
        <v>14602.612500000003</v>
      </c>
      <c r="N234" s="7">
        <v>167455.83089080459</v>
      </c>
      <c r="O234" s="31">
        <v>1252.7867647691116</v>
      </c>
      <c r="P234" s="31">
        <v>2391.9120957014184</v>
      </c>
      <c r="Q234" s="31">
        <v>52.375953406504138</v>
      </c>
      <c r="R234" s="32">
        <v>56337.341783475451</v>
      </c>
      <c r="S234" s="33">
        <f t="shared" si="42"/>
        <v>421.47637244495354</v>
      </c>
      <c r="T234" s="34">
        <f t="shared" si="43"/>
        <v>69.996850646097556</v>
      </c>
      <c r="U234" s="32">
        <v>51165</v>
      </c>
      <c r="V234" s="33">
        <f t="shared" si="44"/>
        <v>382.78054862842896</v>
      </c>
      <c r="W234" s="35">
        <f t="shared" si="45"/>
        <v>85.999970046527693</v>
      </c>
      <c r="X234" s="36">
        <v>19.910973380964183</v>
      </c>
      <c r="Y234" s="37">
        <f t="shared" si="46"/>
        <v>-10187.449530370322</v>
      </c>
      <c r="Z234" s="38">
        <f t="shared" si="47"/>
        <v>40977.550469629678</v>
      </c>
      <c r="AA234" s="39">
        <f t="shared" si="48"/>
        <v>306.56521548351384</v>
      </c>
      <c r="AB234" s="40">
        <f t="shared" si="49"/>
        <v>82.81359320258413</v>
      </c>
      <c r="AC234" s="32">
        <f t="shared" si="50"/>
        <v>97314.892253105121</v>
      </c>
      <c r="AD234" s="33">
        <f t="shared" si="51"/>
        <v>728.04158792846738</v>
      </c>
      <c r="AE234" s="35">
        <f t="shared" si="52"/>
        <v>82.81359320258413</v>
      </c>
      <c r="AF234" s="41"/>
      <c r="AG234" s="119">
        <v>0</v>
      </c>
      <c r="AH234" s="41"/>
      <c r="AI234" s="32">
        <v>143225.2819834617</v>
      </c>
      <c r="AJ234" s="33">
        <f t="shared" si="53"/>
        <v>52.375953406504138</v>
      </c>
      <c r="AK234" s="33">
        <v>0</v>
      </c>
      <c r="AL234" s="42">
        <f t="shared" si="54"/>
        <v>0</v>
      </c>
      <c r="AM234" s="43">
        <f t="shared" si="55"/>
        <v>143225.2819834617</v>
      </c>
      <c r="AO234" s="44">
        <v>1572.1543807313033</v>
      </c>
      <c r="AQ234" s="44">
        <v>9263.8314176245221</v>
      </c>
      <c r="AS234" s="220"/>
      <c r="AT234" s="86">
        <v>-69442.25</v>
      </c>
      <c r="AU234" s="86">
        <v>-29589.587224649018</v>
      </c>
      <c r="AV234" s="86">
        <v>-269.53195196245287</v>
      </c>
      <c r="AW234" s="86">
        <v>-6707</v>
      </c>
      <c r="AX234" s="129">
        <v>-23524.927165000001</v>
      </c>
    </row>
    <row r="235" spans="1:50">
      <c r="A235" s="26">
        <v>713</v>
      </c>
      <c r="B235" s="27">
        <v>6533</v>
      </c>
      <c r="C235" s="28"/>
      <c r="D235" s="29" t="s">
        <v>409</v>
      </c>
      <c r="E235" s="7">
        <v>3524.6666666666665</v>
      </c>
      <c r="F235" s="7">
        <v>5960959.666666667</v>
      </c>
      <c r="G235" s="2">
        <v>1.9066666666666665</v>
      </c>
      <c r="H235" s="7">
        <v>3125979.1776315789</v>
      </c>
      <c r="I235" s="7">
        <v>565475.66666666663</v>
      </c>
      <c r="J235" s="30">
        <v>0</v>
      </c>
      <c r="K235" s="4">
        <v>1.65</v>
      </c>
      <c r="L235" s="7">
        <v>5157865.6430921061</v>
      </c>
      <c r="M235" s="7">
        <v>466626.73</v>
      </c>
      <c r="N235" s="7">
        <v>5624492.3730921056</v>
      </c>
      <c r="O235" s="31">
        <v>1595.7515717113974</v>
      </c>
      <c r="P235" s="31">
        <v>2391.9120957014184</v>
      </c>
      <c r="Q235" s="31">
        <v>66.714473938200896</v>
      </c>
      <c r="R235" s="32">
        <v>1038294.1702826924</v>
      </c>
      <c r="S235" s="33">
        <f t="shared" si="42"/>
        <v>294.57939387630768</v>
      </c>
      <c r="T235" s="34">
        <f t="shared" si="43"/>
        <v>79.030118581066503</v>
      </c>
      <c r="U235" s="32">
        <v>587609</v>
      </c>
      <c r="V235" s="33">
        <f t="shared" si="44"/>
        <v>166.71335350860602</v>
      </c>
      <c r="W235" s="35">
        <f t="shared" si="45"/>
        <v>85.999996521322416</v>
      </c>
      <c r="X235" s="36">
        <v>0</v>
      </c>
      <c r="Y235" s="37">
        <f t="shared" si="46"/>
        <v>0</v>
      </c>
      <c r="Z235" s="38">
        <f t="shared" si="47"/>
        <v>587609</v>
      </c>
      <c r="AA235" s="39">
        <f t="shared" si="48"/>
        <v>166.71335350860602</v>
      </c>
      <c r="AB235" s="40">
        <f t="shared" si="49"/>
        <v>85.999996521322416</v>
      </c>
      <c r="AC235" s="32">
        <f t="shared" si="50"/>
        <v>1625903.1702826924</v>
      </c>
      <c r="AD235" s="33">
        <f t="shared" si="51"/>
        <v>461.2927473849137</v>
      </c>
      <c r="AE235" s="35">
        <f t="shared" si="52"/>
        <v>85.999996521322416</v>
      </c>
      <c r="AF235" s="41"/>
      <c r="AG235" s="119">
        <v>0</v>
      </c>
      <c r="AH235" s="41"/>
      <c r="AI235" s="32">
        <v>0</v>
      </c>
      <c r="AJ235" s="33">
        <f t="shared" si="53"/>
        <v>66.714473938200896</v>
      </c>
      <c r="AK235" s="33">
        <v>0</v>
      </c>
      <c r="AL235" s="42">
        <f t="shared" si="54"/>
        <v>0</v>
      </c>
      <c r="AM235" s="43">
        <f t="shared" si="55"/>
        <v>0</v>
      </c>
      <c r="AO235" s="44">
        <v>57505.164313723086</v>
      </c>
      <c r="AQ235" s="44">
        <v>312597.91776315792</v>
      </c>
      <c r="AS235" s="220"/>
      <c r="AT235" s="86">
        <v>-1822472.85</v>
      </c>
      <c r="AU235" s="86">
        <v>-776562.27805134421</v>
      </c>
      <c r="AV235" s="86">
        <v>-7073.7163392812636</v>
      </c>
      <c r="AW235" s="86">
        <v>-196278</v>
      </c>
      <c r="AX235" s="129">
        <v>-617398.64404899999</v>
      </c>
    </row>
    <row r="236" spans="1:50">
      <c r="A236" s="26">
        <v>715</v>
      </c>
      <c r="B236" s="27">
        <v>6535</v>
      </c>
      <c r="C236" s="28"/>
      <c r="D236" s="29" t="s">
        <v>410</v>
      </c>
      <c r="E236" s="7">
        <v>46.333333333333336</v>
      </c>
      <c r="F236" s="7">
        <v>38677</v>
      </c>
      <c r="G236" s="2">
        <v>2</v>
      </c>
      <c r="H236" s="7">
        <v>19338.5</v>
      </c>
      <c r="I236" s="7">
        <v>4112.666666666667</v>
      </c>
      <c r="J236" s="30">
        <v>0</v>
      </c>
      <c r="K236" s="4">
        <v>1.65</v>
      </c>
      <c r="L236" s="7">
        <v>31908.524999999998</v>
      </c>
      <c r="M236" s="7">
        <v>4005.8624999999997</v>
      </c>
      <c r="N236" s="7">
        <v>35914.387499999997</v>
      </c>
      <c r="O236" s="31">
        <v>775.13066546762582</v>
      </c>
      <c r="P236" s="31">
        <v>2391.9120957014184</v>
      </c>
      <c r="Q236" s="31">
        <v>32.406319064176223</v>
      </c>
      <c r="R236" s="32">
        <v>27717.022985641317</v>
      </c>
      <c r="S236" s="33">
        <f t="shared" si="42"/>
        <v>598.20912918650322</v>
      </c>
      <c r="T236" s="34">
        <f t="shared" si="43"/>
        <v>57.415981010430976</v>
      </c>
      <c r="U236" s="32">
        <v>31678</v>
      </c>
      <c r="V236" s="33">
        <f t="shared" si="44"/>
        <v>683.69784172661866</v>
      </c>
      <c r="W236" s="35">
        <f t="shared" si="45"/>
        <v>85.999717133314149</v>
      </c>
      <c r="X236" s="36">
        <v>66.591968833513207</v>
      </c>
      <c r="Y236" s="37">
        <f t="shared" si="46"/>
        <v>-21095.003887080311</v>
      </c>
      <c r="Z236" s="38">
        <f t="shared" si="47"/>
        <v>10582.996112919689</v>
      </c>
      <c r="AA236" s="39">
        <f t="shared" si="48"/>
        <v>228.40998804862636</v>
      </c>
      <c r="AB236" s="40">
        <f t="shared" si="49"/>
        <v>66.965244482910137</v>
      </c>
      <c r="AC236" s="32">
        <f t="shared" si="50"/>
        <v>38300.01909856101</v>
      </c>
      <c r="AD236" s="33">
        <f t="shared" si="51"/>
        <v>826.61911723512958</v>
      </c>
      <c r="AE236" s="35">
        <f t="shared" si="52"/>
        <v>66.965244482910137</v>
      </c>
      <c r="AF236" s="41"/>
      <c r="AG236" s="119">
        <v>0</v>
      </c>
      <c r="AH236" s="41"/>
      <c r="AI236" s="32">
        <v>22364.890901467439</v>
      </c>
      <c r="AJ236" s="33">
        <f t="shared" si="53"/>
        <v>32.406319064176223</v>
      </c>
      <c r="AK236" s="33">
        <v>0</v>
      </c>
      <c r="AL236" s="42">
        <f t="shared" si="54"/>
        <v>0</v>
      </c>
      <c r="AM236" s="43">
        <f t="shared" si="55"/>
        <v>22364.890901467439</v>
      </c>
      <c r="AO236" s="44">
        <v>283.11104636699974</v>
      </c>
      <c r="AQ236" s="44">
        <v>1933.8500000000001</v>
      </c>
      <c r="AS236" s="220"/>
      <c r="AT236" s="86">
        <v>-23661.8</v>
      </c>
      <c r="AU236" s="86">
        <v>-10082.377869139666</v>
      </c>
      <c r="AV236" s="86">
        <v>-91.840516964983948</v>
      </c>
      <c r="AW236" s="86">
        <v>-1686</v>
      </c>
      <c r="AX236" s="129">
        <v>-8015.901108</v>
      </c>
    </row>
    <row r="237" spans="1:50">
      <c r="A237" s="26">
        <v>721</v>
      </c>
      <c r="B237" s="27">
        <v>6601</v>
      </c>
      <c r="C237" s="28"/>
      <c r="D237" s="29" t="s">
        <v>411</v>
      </c>
      <c r="E237" s="7">
        <v>444</v>
      </c>
      <c r="F237" s="7">
        <v>807158</v>
      </c>
      <c r="G237" s="2">
        <v>1.9166666666666667</v>
      </c>
      <c r="H237" s="7">
        <v>422520.16666666669</v>
      </c>
      <c r="I237" s="7">
        <v>53374.333333333336</v>
      </c>
      <c r="J237" s="30">
        <v>0</v>
      </c>
      <c r="K237" s="4">
        <v>1.65</v>
      </c>
      <c r="L237" s="7">
        <v>697158.27499999991</v>
      </c>
      <c r="M237" s="7">
        <v>55074.525000000001</v>
      </c>
      <c r="N237" s="7">
        <v>752232.79999999993</v>
      </c>
      <c r="O237" s="31">
        <v>1694.2180180180178</v>
      </c>
      <c r="P237" s="31">
        <v>2391.9120957014184</v>
      </c>
      <c r="Q237" s="31">
        <v>70.831115452058256</v>
      </c>
      <c r="R237" s="32">
        <v>114617.18308182905</v>
      </c>
      <c r="S237" s="33">
        <f t="shared" si="42"/>
        <v>258.14680874285824</v>
      </c>
      <c r="T237" s="34">
        <f t="shared" si="43"/>
        <v>81.623602734796648</v>
      </c>
      <c r="U237" s="32">
        <v>46478</v>
      </c>
      <c r="V237" s="33">
        <f t="shared" si="44"/>
        <v>104.68018018018019</v>
      </c>
      <c r="W237" s="35">
        <f t="shared" si="45"/>
        <v>86.000025278430428</v>
      </c>
      <c r="X237" s="36">
        <v>0</v>
      </c>
      <c r="Y237" s="37">
        <f t="shared" si="46"/>
        <v>0</v>
      </c>
      <c r="Z237" s="38">
        <f t="shared" si="47"/>
        <v>46478</v>
      </c>
      <c r="AA237" s="39">
        <f t="shared" si="48"/>
        <v>104.68018018018019</v>
      </c>
      <c r="AB237" s="40">
        <f t="shared" si="49"/>
        <v>86.000025278430428</v>
      </c>
      <c r="AC237" s="32">
        <f t="shared" si="50"/>
        <v>161095.18308182905</v>
      </c>
      <c r="AD237" s="33">
        <f t="shared" si="51"/>
        <v>362.82698892303841</v>
      </c>
      <c r="AE237" s="35">
        <f t="shared" si="52"/>
        <v>86.000025278430428</v>
      </c>
      <c r="AF237" s="41"/>
      <c r="AG237" s="119">
        <v>0</v>
      </c>
      <c r="AH237" s="41"/>
      <c r="AI237" s="32">
        <v>118746.6081312465</v>
      </c>
      <c r="AJ237" s="33">
        <f t="shared" si="53"/>
        <v>70.831115452058256</v>
      </c>
      <c r="AK237" s="33">
        <v>0</v>
      </c>
      <c r="AL237" s="42">
        <f t="shared" si="54"/>
        <v>0</v>
      </c>
      <c r="AM237" s="43">
        <f t="shared" si="55"/>
        <v>118746.6081312465</v>
      </c>
      <c r="AO237" s="44">
        <v>6104.5066910734731</v>
      </c>
      <c r="AQ237" s="44">
        <v>42252.01666666667</v>
      </c>
      <c r="AS237" s="220"/>
      <c r="AT237" s="86">
        <v>-230959.75</v>
      </c>
      <c r="AU237" s="86">
        <v>-98412.775287906727</v>
      </c>
      <c r="AV237" s="86">
        <v>-896.44330689734329</v>
      </c>
      <c r="AW237" s="86">
        <v>-27158</v>
      </c>
      <c r="AX237" s="129">
        <v>-78242.165164999999</v>
      </c>
    </row>
    <row r="238" spans="1:50">
      <c r="A238" s="26">
        <v>722</v>
      </c>
      <c r="B238" s="27">
        <v>6602</v>
      </c>
      <c r="C238" s="28"/>
      <c r="D238" s="29" t="s">
        <v>412</v>
      </c>
      <c r="E238" s="7">
        <v>682.66666666666663</v>
      </c>
      <c r="F238" s="7">
        <v>1223116</v>
      </c>
      <c r="G238" s="2">
        <v>1.96</v>
      </c>
      <c r="H238" s="7">
        <v>624206.53191489365</v>
      </c>
      <c r="I238" s="7">
        <v>105087.33333333333</v>
      </c>
      <c r="J238" s="30">
        <v>0</v>
      </c>
      <c r="K238" s="4">
        <v>1.65</v>
      </c>
      <c r="L238" s="7">
        <v>1029940.7776595744</v>
      </c>
      <c r="M238" s="7">
        <v>103244.22499999999</v>
      </c>
      <c r="N238" s="7">
        <v>1133185.0026595744</v>
      </c>
      <c r="O238" s="31">
        <v>1659.938968739611</v>
      </c>
      <c r="P238" s="31">
        <v>2391.9120957014184</v>
      </c>
      <c r="Q238" s="31">
        <v>69.397992163789823</v>
      </c>
      <c r="R238" s="32">
        <v>184886.65222885963</v>
      </c>
      <c r="S238" s="33">
        <f t="shared" si="42"/>
        <v>270.83005697586862</v>
      </c>
      <c r="T238" s="34">
        <f t="shared" si="43"/>
        <v>80.720735063187519</v>
      </c>
      <c r="U238" s="32">
        <v>86204</v>
      </c>
      <c r="V238" s="33">
        <f t="shared" si="44"/>
        <v>126.275390625</v>
      </c>
      <c r="W238" s="35">
        <f t="shared" si="45"/>
        <v>86.000000586863493</v>
      </c>
      <c r="X238" s="36">
        <v>0</v>
      </c>
      <c r="Y238" s="37">
        <f t="shared" si="46"/>
        <v>0</v>
      </c>
      <c r="Z238" s="38">
        <f t="shared" si="47"/>
        <v>86204</v>
      </c>
      <c r="AA238" s="39">
        <f t="shared" si="48"/>
        <v>126.275390625</v>
      </c>
      <c r="AB238" s="40">
        <f t="shared" si="49"/>
        <v>86.000000586863493</v>
      </c>
      <c r="AC238" s="32">
        <f t="shared" si="50"/>
        <v>271090.6522288596</v>
      </c>
      <c r="AD238" s="33">
        <f t="shared" si="51"/>
        <v>397.10544760086862</v>
      </c>
      <c r="AE238" s="35">
        <f t="shared" si="52"/>
        <v>86.000000586863464</v>
      </c>
      <c r="AF238" s="41"/>
      <c r="AG238" s="119">
        <v>0</v>
      </c>
      <c r="AH238" s="41"/>
      <c r="AI238" s="32">
        <v>65534.759944529251</v>
      </c>
      <c r="AJ238" s="33">
        <f t="shared" si="53"/>
        <v>69.397992163789823</v>
      </c>
      <c r="AK238" s="33">
        <v>0</v>
      </c>
      <c r="AL238" s="42">
        <f t="shared" si="54"/>
        <v>0</v>
      </c>
      <c r="AM238" s="43">
        <f t="shared" si="55"/>
        <v>65534.759944529251</v>
      </c>
      <c r="AO238" s="44">
        <v>7429.441951986465</v>
      </c>
      <c r="AQ238" s="44">
        <v>62420.653191489364</v>
      </c>
      <c r="AS238" s="220"/>
      <c r="AT238" s="86">
        <v>-358013.3</v>
      </c>
      <c r="AU238" s="86">
        <v>-152550.76080263493</v>
      </c>
      <c r="AV238" s="86">
        <v>-1389.5869523397571</v>
      </c>
      <c r="AW238" s="86">
        <v>-30866</v>
      </c>
      <c r="AX238" s="129">
        <v>-121284.068941</v>
      </c>
    </row>
    <row r="239" spans="1:50">
      <c r="A239" s="26">
        <v>723</v>
      </c>
      <c r="B239" s="27">
        <v>6603</v>
      </c>
      <c r="C239" s="28"/>
      <c r="D239" s="29" t="s">
        <v>413</v>
      </c>
      <c r="E239" s="7">
        <v>3559.3333333333335</v>
      </c>
      <c r="F239" s="7">
        <v>8772049.333333334</v>
      </c>
      <c r="G239" s="2">
        <v>1.6433333333333333</v>
      </c>
      <c r="H239" s="7">
        <v>5337629.9839862036</v>
      </c>
      <c r="I239" s="7">
        <v>667638.66666666663</v>
      </c>
      <c r="J239" s="30">
        <v>0</v>
      </c>
      <c r="K239" s="4">
        <v>1.65</v>
      </c>
      <c r="L239" s="7">
        <v>8807089.4735772349</v>
      </c>
      <c r="M239" s="7">
        <v>691813.11249999993</v>
      </c>
      <c r="N239" s="7">
        <v>9498902.5860772356</v>
      </c>
      <c r="O239" s="31">
        <v>2668.7308258317762</v>
      </c>
      <c r="P239" s="31">
        <v>2391.9120957014184</v>
      </c>
      <c r="Q239" s="31">
        <v>111.57311469045361</v>
      </c>
      <c r="R239" s="32">
        <v>-364557.34937427484</v>
      </c>
      <c r="S239" s="33">
        <f t="shared" si="42"/>
        <v>-102.4229301482323</v>
      </c>
      <c r="T239" s="34">
        <f t="shared" si="43"/>
        <v>107.29106225498569</v>
      </c>
      <c r="U239" s="32">
        <v>0</v>
      </c>
      <c r="V239" s="33">
        <f t="shared" si="44"/>
        <v>0</v>
      </c>
      <c r="W239" s="35">
        <f t="shared" si="45"/>
        <v>107.29106225498569</v>
      </c>
      <c r="X239" s="36">
        <v>0</v>
      </c>
      <c r="Y239" s="37">
        <f t="shared" si="46"/>
        <v>0</v>
      </c>
      <c r="Z239" s="38">
        <f t="shared" si="47"/>
        <v>0</v>
      </c>
      <c r="AA239" s="39">
        <f t="shared" si="48"/>
        <v>0</v>
      </c>
      <c r="AB239" s="40">
        <f t="shared" si="49"/>
        <v>107.29106225498569</v>
      </c>
      <c r="AC239" s="32">
        <f t="shared" si="50"/>
        <v>-364557.34937427484</v>
      </c>
      <c r="AD239" s="33">
        <f t="shared" si="51"/>
        <v>-102.4229301482323</v>
      </c>
      <c r="AE239" s="35">
        <f t="shared" si="52"/>
        <v>107.29106225498569</v>
      </c>
      <c r="AF239" s="41"/>
      <c r="AG239" s="119">
        <v>0</v>
      </c>
      <c r="AH239" s="41"/>
      <c r="AI239" s="32">
        <v>0</v>
      </c>
      <c r="AJ239" s="33">
        <f t="shared" si="53"/>
        <v>111.57311469045361</v>
      </c>
      <c r="AK239" s="33">
        <v>0</v>
      </c>
      <c r="AL239" s="42">
        <f t="shared" si="54"/>
        <v>0</v>
      </c>
      <c r="AM239" s="43">
        <f t="shared" si="55"/>
        <v>0</v>
      </c>
      <c r="AO239" s="44">
        <v>45310.467994479062</v>
      </c>
      <c r="AQ239" s="44">
        <v>533762.99839862029</v>
      </c>
      <c r="AS239" s="220"/>
      <c r="AT239" s="86">
        <v>-1865167</v>
      </c>
      <c r="AU239" s="86">
        <v>-794754.39464131359</v>
      </c>
      <c r="AV239" s="86">
        <v>-7239.4285764137348</v>
      </c>
      <c r="AW239" s="86">
        <v>-191928</v>
      </c>
      <c r="AX239" s="129">
        <v>-631862.11778800003</v>
      </c>
    </row>
    <row r="240" spans="1:50">
      <c r="A240" s="26">
        <v>724</v>
      </c>
      <c r="B240" s="27">
        <v>6604</v>
      </c>
      <c r="C240" s="28"/>
      <c r="D240" s="29" t="s">
        <v>414</v>
      </c>
      <c r="E240" s="7">
        <v>743</v>
      </c>
      <c r="F240" s="7">
        <v>1262524</v>
      </c>
      <c r="G240" s="2">
        <v>1.64</v>
      </c>
      <c r="H240" s="7">
        <v>769831.70731707325</v>
      </c>
      <c r="I240" s="7">
        <v>150250.66666666666</v>
      </c>
      <c r="J240" s="30">
        <v>0</v>
      </c>
      <c r="K240" s="4">
        <v>1.65</v>
      </c>
      <c r="L240" s="7">
        <v>1270222.3170731708</v>
      </c>
      <c r="M240" s="7">
        <v>123736.3125</v>
      </c>
      <c r="N240" s="7">
        <v>1393958.6295731708</v>
      </c>
      <c r="O240" s="31">
        <v>1876.1219778912123</v>
      </c>
      <c r="P240" s="31">
        <v>2391.9120957014184</v>
      </c>
      <c r="Q240" s="31">
        <v>78.436075525637037</v>
      </c>
      <c r="R240" s="32">
        <v>141795.86128720379</v>
      </c>
      <c r="S240" s="33">
        <f t="shared" si="42"/>
        <v>190.84234358977631</v>
      </c>
      <c r="T240" s="34">
        <f t="shared" si="43"/>
        <v>86.414727581151283</v>
      </c>
      <c r="U240" s="32">
        <v>0</v>
      </c>
      <c r="V240" s="33">
        <f t="shared" si="44"/>
        <v>0</v>
      </c>
      <c r="W240" s="35">
        <f t="shared" si="45"/>
        <v>86.414727581151283</v>
      </c>
      <c r="X240" s="36">
        <v>0</v>
      </c>
      <c r="Y240" s="37">
        <f t="shared" si="46"/>
        <v>0</v>
      </c>
      <c r="Z240" s="38">
        <f t="shared" si="47"/>
        <v>0</v>
      </c>
      <c r="AA240" s="39">
        <f t="shared" si="48"/>
        <v>0</v>
      </c>
      <c r="AB240" s="40">
        <f t="shared" si="49"/>
        <v>86.414727581151283</v>
      </c>
      <c r="AC240" s="32">
        <f t="shared" si="50"/>
        <v>141795.86128720379</v>
      </c>
      <c r="AD240" s="33">
        <f t="shared" si="51"/>
        <v>190.84234358977631</v>
      </c>
      <c r="AE240" s="35">
        <f t="shared" si="52"/>
        <v>86.414727581151283</v>
      </c>
      <c r="AF240" s="41"/>
      <c r="AG240" s="119">
        <v>0</v>
      </c>
      <c r="AH240" s="41"/>
      <c r="AI240" s="32">
        <v>314307.15631951101</v>
      </c>
      <c r="AJ240" s="33">
        <f t="shared" si="53"/>
        <v>78.436075525637037</v>
      </c>
      <c r="AK240" s="33">
        <v>0</v>
      </c>
      <c r="AL240" s="42">
        <f t="shared" si="54"/>
        <v>0</v>
      </c>
      <c r="AM240" s="43">
        <f t="shared" si="55"/>
        <v>314307.15631951101</v>
      </c>
      <c r="AO240" s="44">
        <v>5400.0037646467608</v>
      </c>
      <c r="AQ240" s="44">
        <v>76983.170731707316</v>
      </c>
      <c r="AS240" s="220"/>
      <c r="AT240" s="86">
        <v>-381160.7</v>
      </c>
      <c r="AU240" s="86">
        <v>-162413.95654418459</v>
      </c>
      <c r="AV240" s="86">
        <v>-1479.4309363272414</v>
      </c>
      <c r="AW240" s="86">
        <v>-38650</v>
      </c>
      <c r="AX240" s="129">
        <v>-129125.711329</v>
      </c>
    </row>
    <row r="241" spans="1:50">
      <c r="A241" s="26">
        <v>725</v>
      </c>
      <c r="B241" s="27">
        <v>6605</v>
      </c>
      <c r="C241" s="28"/>
      <c r="D241" s="29" t="s">
        <v>415</v>
      </c>
      <c r="E241" s="7">
        <v>909.66666666666663</v>
      </c>
      <c r="F241" s="7">
        <v>2096397.3333333333</v>
      </c>
      <c r="G241" s="2">
        <v>1.91</v>
      </c>
      <c r="H241" s="7">
        <v>1097590.226876091</v>
      </c>
      <c r="I241" s="7">
        <v>180844.66666666666</v>
      </c>
      <c r="J241" s="30">
        <v>0</v>
      </c>
      <c r="K241" s="4">
        <v>1.65</v>
      </c>
      <c r="L241" s="7">
        <v>1811023.8743455496</v>
      </c>
      <c r="M241" s="7">
        <v>169697.67083333337</v>
      </c>
      <c r="N241" s="7">
        <v>1980721.545178883</v>
      </c>
      <c r="O241" s="31">
        <v>2177.4146704055147</v>
      </c>
      <c r="P241" s="31">
        <v>2391.9120957014184</v>
      </c>
      <c r="Q241" s="31">
        <v>91.0323867803761</v>
      </c>
      <c r="R241" s="32">
        <v>72194.828414677526</v>
      </c>
      <c r="S241" s="33">
        <f t="shared" si="42"/>
        <v>79.364047359484275</v>
      </c>
      <c r="T241" s="34">
        <f t="shared" si="43"/>
        <v>94.350403671636869</v>
      </c>
      <c r="U241" s="32">
        <v>0</v>
      </c>
      <c r="V241" s="33">
        <f t="shared" si="44"/>
        <v>0</v>
      </c>
      <c r="W241" s="35">
        <f t="shared" si="45"/>
        <v>94.350403671636869</v>
      </c>
      <c r="X241" s="36">
        <v>0</v>
      </c>
      <c r="Y241" s="37">
        <f t="shared" si="46"/>
        <v>0</v>
      </c>
      <c r="Z241" s="38">
        <f t="shared" si="47"/>
        <v>0</v>
      </c>
      <c r="AA241" s="39">
        <f t="shared" si="48"/>
        <v>0</v>
      </c>
      <c r="AB241" s="40">
        <f t="shared" si="49"/>
        <v>94.350403671636869</v>
      </c>
      <c r="AC241" s="32">
        <f t="shared" si="50"/>
        <v>72194.828414677526</v>
      </c>
      <c r="AD241" s="33">
        <f t="shared" si="51"/>
        <v>79.364047359484275</v>
      </c>
      <c r="AE241" s="35">
        <f t="shared" si="52"/>
        <v>94.350403671636869</v>
      </c>
      <c r="AF241" s="41"/>
      <c r="AG241" s="119">
        <v>0</v>
      </c>
      <c r="AH241" s="41"/>
      <c r="AI241" s="32">
        <v>44575.370626030228</v>
      </c>
      <c r="AJ241" s="33">
        <f t="shared" si="53"/>
        <v>91.0323867803761</v>
      </c>
      <c r="AK241" s="33">
        <v>0</v>
      </c>
      <c r="AL241" s="42">
        <f t="shared" si="54"/>
        <v>0</v>
      </c>
      <c r="AM241" s="43">
        <f t="shared" si="55"/>
        <v>44575.370626030228</v>
      </c>
      <c r="AO241" s="44">
        <v>6639.9588027655791</v>
      </c>
      <c r="AQ241" s="44">
        <v>109759.02268760907</v>
      </c>
      <c r="AS241" s="220"/>
      <c r="AT241" s="86">
        <v>-470149.65</v>
      </c>
      <c r="AU241" s="86">
        <v>-200332.46461725334</v>
      </c>
      <c r="AV241" s="86">
        <v>-1824.8311414346811</v>
      </c>
      <c r="AW241" s="86">
        <v>-49555</v>
      </c>
      <c r="AX241" s="129">
        <v>-159272.46984500001</v>
      </c>
    </row>
    <row r="242" spans="1:50">
      <c r="A242" s="26">
        <v>731</v>
      </c>
      <c r="B242" s="27">
        <v>5501</v>
      </c>
      <c r="C242" s="28">
        <v>371</v>
      </c>
      <c r="D242" s="29" t="s">
        <v>343</v>
      </c>
      <c r="E242" s="7">
        <v>1756.3333333333333</v>
      </c>
      <c r="F242" s="7">
        <v>3213687.6666666665</v>
      </c>
      <c r="G242" s="2">
        <v>1.8233333333333333</v>
      </c>
      <c r="H242" s="7">
        <v>1763926.9279654755</v>
      </c>
      <c r="I242" s="7">
        <v>273393.66666666669</v>
      </c>
      <c r="J242" s="30">
        <v>0</v>
      </c>
      <c r="K242" s="4">
        <v>1.65</v>
      </c>
      <c r="L242" s="7">
        <v>2910479.4311430342</v>
      </c>
      <c r="M242" s="7">
        <v>331766.79166666669</v>
      </c>
      <c r="N242" s="7">
        <v>3242246.2228097008</v>
      </c>
      <c r="O242" s="31">
        <v>1846.0312523114637</v>
      </c>
      <c r="P242" s="31">
        <v>2391.9120957014184</v>
      </c>
      <c r="Q242" s="31">
        <v>77.178055816893334</v>
      </c>
      <c r="R242" s="32">
        <v>354737.02687133936</v>
      </c>
      <c r="S242" s="33">
        <f t="shared" si="42"/>
        <v>201.97591205428319</v>
      </c>
      <c r="T242" s="34">
        <f t="shared" si="43"/>
        <v>85.622175164642741</v>
      </c>
      <c r="U242" s="32">
        <v>15872</v>
      </c>
      <c r="V242" s="33">
        <f t="shared" si="44"/>
        <v>9.0370089200986907</v>
      </c>
      <c r="W242" s="35">
        <f t="shared" si="45"/>
        <v>85.999990425343142</v>
      </c>
      <c r="X242" s="36">
        <v>0</v>
      </c>
      <c r="Y242" s="37">
        <f t="shared" si="46"/>
        <v>0</v>
      </c>
      <c r="Z242" s="38">
        <f t="shared" si="47"/>
        <v>15872</v>
      </c>
      <c r="AA242" s="39">
        <f t="shared" si="48"/>
        <v>9.0370089200986907</v>
      </c>
      <c r="AB242" s="40">
        <f t="shared" si="49"/>
        <v>85.999990425343142</v>
      </c>
      <c r="AC242" s="32">
        <f t="shared" si="50"/>
        <v>370609.02687133936</v>
      </c>
      <c r="AD242" s="33">
        <f t="shared" si="51"/>
        <v>211.01292097438187</v>
      </c>
      <c r="AE242" s="35">
        <f t="shared" si="52"/>
        <v>85.999990425343142</v>
      </c>
      <c r="AF242" s="41"/>
      <c r="AG242" s="119">
        <v>0</v>
      </c>
      <c r="AH242" s="41"/>
      <c r="AI242" s="32">
        <v>0</v>
      </c>
      <c r="AJ242" s="33">
        <f t="shared" si="53"/>
        <v>77.178055816893334</v>
      </c>
      <c r="AK242" s="33">
        <v>0</v>
      </c>
      <c r="AL242" s="42">
        <f t="shared" si="54"/>
        <v>0</v>
      </c>
      <c r="AM242" s="43">
        <f t="shared" si="55"/>
        <v>0</v>
      </c>
      <c r="AO242" s="44">
        <v>22181.100195326599</v>
      </c>
      <c r="AQ242" s="44">
        <v>176392.69279654755</v>
      </c>
      <c r="AS242" s="220"/>
      <c r="AT242" s="86">
        <v>-918695.05</v>
      </c>
      <c r="AU242" s="86">
        <v>-391459.27987572702</v>
      </c>
      <c r="AV242" s="86">
        <v>-3565.8078978143767</v>
      </c>
      <c r="AW242" s="86">
        <v>-140387</v>
      </c>
      <c r="AX242" s="129">
        <v>-311226.07346099999</v>
      </c>
    </row>
    <row r="243" spans="1:50">
      <c r="A243" s="26">
        <v>732</v>
      </c>
      <c r="B243" s="27">
        <v>5502</v>
      </c>
      <c r="C243" s="28">
        <v>371</v>
      </c>
      <c r="D243" s="29" t="s">
        <v>344</v>
      </c>
      <c r="E243" s="7">
        <v>1492.6666666666667</v>
      </c>
      <c r="F243" s="7">
        <v>3802122.3333333335</v>
      </c>
      <c r="G243" s="2">
        <v>1.3366666666666667</v>
      </c>
      <c r="H243" s="7">
        <v>2831923.9588481882</v>
      </c>
      <c r="I243" s="7">
        <v>269188</v>
      </c>
      <c r="J243" s="30">
        <v>0</v>
      </c>
      <c r="K243" s="4">
        <v>1.65</v>
      </c>
      <c r="L243" s="7">
        <v>4672674.5320995115</v>
      </c>
      <c r="M243" s="7">
        <v>330404.68333333335</v>
      </c>
      <c r="N243" s="7">
        <v>5003079.2154328451</v>
      </c>
      <c r="O243" s="31">
        <v>3351.7725873824329</v>
      </c>
      <c r="P243" s="31">
        <v>2391.9120957014184</v>
      </c>
      <c r="Q243" s="31">
        <v>140.12942170433482</v>
      </c>
      <c r="R243" s="32">
        <v>-530118.15141553537</v>
      </c>
      <c r="S243" s="33">
        <f t="shared" si="42"/>
        <v>-355.14838192197544</v>
      </c>
      <c r="T243" s="34">
        <f t="shared" si="43"/>
        <v>125.28153567373084</v>
      </c>
      <c r="U243" s="32">
        <v>0</v>
      </c>
      <c r="V243" s="33">
        <f t="shared" si="44"/>
        <v>0</v>
      </c>
      <c r="W243" s="35">
        <f t="shared" si="45"/>
        <v>125.28153567373084</v>
      </c>
      <c r="X243" s="36">
        <v>0</v>
      </c>
      <c r="Y243" s="37">
        <f t="shared" si="46"/>
        <v>0</v>
      </c>
      <c r="Z243" s="38">
        <f t="shared" si="47"/>
        <v>0</v>
      </c>
      <c r="AA243" s="39">
        <f t="shared" si="48"/>
        <v>0</v>
      </c>
      <c r="AB243" s="40">
        <f t="shared" si="49"/>
        <v>125.28153567373084</v>
      </c>
      <c r="AC243" s="32">
        <f t="shared" si="50"/>
        <v>-530118.15141553537</v>
      </c>
      <c r="AD243" s="33">
        <f t="shared" si="51"/>
        <v>-355.14838192197544</v>
      </c>
      <c r="AE243" s="35">
        <f t="shared" si="52"/>
        <v>125.28153567373084</v>
      </c>
      <c r="AF243" s="41"/>
      <c r="AG243" s="119">
        <v>0</v>
      </c>
      <c r="AH243" s="41"/>
      <c r="AI243" s="32">
        <v>0</v>
      </c>
      <c r="AJ243" s="33">
        <f t="shared" si="53"/>
        <v>140.12942170433482</v>
      </c>
      <c r="AK243" s="33">
        <v>0</v>
      </c>
      <c r="AL243" s="42">
        <f t="shared" si="54"/>
        <v>0</v>
      </c>
      <c r="AM243" s="43">
        <f t="shared" si="55"/>
        <v>0</v>
      </c>
      <c r="AO243" s="44">
        <v>9924.7654734862699</v>
      </c>
      <c r="AQ243" s="44">
        <v>283192.39588481886</v>
      </c>
      <c r="AS243" s="220"/>
      <c r="AT243" s="86">
        <v>-792670.25</v>
      </c>
      <c r="AU243" s="86">
        <v>-337759.65861617879</v>
      </c>
      <c r="AV243" s="86">
        <v>-3076.657318326962</v>
      </c>
      <c r="AW243" s="86">
        <v>-146481</v>
      </c>
      <c r="AX243" s="129">
        <v>-268532.68712399999</v>
      </c>
    </row>
    <row r="244" spans="1:50">
      <c r="A244" s="26">
        <v>733</v>
      </c>
      <c r="B244" s="27">
        <v>5503</v>
      </c>
      <c r="C244" s="28">
        <v>371</v>
      </c>
      <c r="D244" s="29" t="s">
        <v>345</v>
      </c>
      <c r="E244" s="7">
        <v>4155</v>
      </c>
      <c r="F244" s="7">
        <v>8224097.333333333</v>
      </c>
      <c r="G244" s="2">
        <v>1.53</v>
      </c>
      <c r="H244" s="7">
        <v>5394236.9014675058</v>
      </c>
      <c r="I244" s="7">
        <v>922553</v>
      </c>
      <c r="J244" s="30">
        <v>0</v>
      </c>
      <c r="K244" s="4">
        <v>1.65</v>
      </c>
      <c r="L244" s="7">
        <v>8900490.8874213826</v>
      </c>
      <c r="M244" s="7">
        <v>1110421.9091666667</v>
      </c>
      <c r="N244" s="7">
        <v>10010912.796588048</v>
      </c>
      <c r="O244" s="31">
        <v>2409.3652940043439</v>
      </c>
      <c r="P244" s="31">
        <v>2391.9120957014184</v>
      </c>
      <c r="Q244" s="31">
        <v>100.72967557354183</v>
      </c>
      <c r="R244" s="32">
        <v>-26831.674411002725</v>
      </c>
      <c r="S244" s="33">
        <f t="shared" si="42"/>
        <v>-6.4576833720824851</v>
      </c>
      <c r="T244" s="34">
        <f t="shared" si="43"/>
        <v>100.45969561133127</v>
      </c>
      <c r="U244" s="32">
        <v>0</v>
      </c>
      <c r="V244" s="33">
        <f t="shared" si="44"/>
        <v>0</v>
      </c>
      <c r="W244" s="35">
        <f t="shared" si="45"/>
        <v>100.45969561133127</v>
      </c>
      <c r="X244" s="36">
        <v>0</v>
      </c>
      <c r="Y244" s="37">
        <f t="shared" si="46"/>
        <v>0</v>
      </c>
      <c r="Z244" s="38">
        <f t="shared" si="47"/>
        <v>0</v>
      </c>
      <c r="AA244" s="39">
        <f t="shared" si="48"/>
        <v>0</v>
      </c>
      <c r="AB244" s="40">
        <f t="shared" si="49"/>
        <v>100.45969561133127</v>
      </c>
      <c r="AC244" s="32">
        <f t="shared" si="50"/>
        <v>-26831.674411002725</v>
      </c>
      <c r="AD244" s="33">
        <f t="shared" si="51"/>
        <v>-6.4576833720824851</v>
      </c>
      <c r="AE244" s="35">
        <f t="shared" si="52"/>
        <v>100.45969561133127</v>
      </c>
      <c r="AF244" s="41"/>
      <c r="AG244" s="119">
        <v>0</v>
      </c>
      <c r="AH244" s="41"/>
      <c r="AI244" s="32">
        <v>0</v>
      </c>
      <c r="AJ244" s="33">
        <f t="shared" si="53"/>
        <v>100.72967557354183</v>
      </c>
      <c r="AK244" s="33">
        <v>0</v>
      </c>
      <c r="AL244" s="42">
        <f t="shared" si="54"/>
        <v>0</v>
      </c>
      <c r="AM244" s="43">
        <f t="shared" si="55"/>
        <v>0</v>
      </c>
      <c r="AO244" s="44">
        <v>76061.711266974744</v>
      </c>
      <c r="AQ244" s="44">
        <v>539423.69014675054</v>
      </c>
      <c r="AS244" s="220"/>
      <c r="AT244" s="86">
        <v>-2168140.9</v>
      </c>
      <c r="AU244" s="86">
        <v>-923852.66779181932</v>
      </c>
      <c r="AV244" s="86">
        <v>-8415.3865001610284</v>
      </c>
      <c r="AW244" s="86">
        <v>-614767</v>
      </c>
      <c r="AX244" s="129">
        <v>-734500.50371600001</v>
      </c>
    </row>
    <row r="245" spans="1:50">
      <c r="A245" s="26">
        <v>734</v>
      </c>
      <c r="B245" s="27">
        <v>5504</v>
      </c>
      <c r="C245" s="28"/>
      <c r="D245" s="29" t="s">
        <v>346</v>
      </c>
      <c r="E245" s="7">
        <v>422</v>
      </c>
      <c r="F245" s="7">
        <v>873195</v>
      </c>
      <c r="G245" s="2">
        <v>1.8233333333333333</v>
      </c>
      <c r="H245" s="7">
        <v>478767.99955469189</v>
      </c>
      <c r="I245" s="7">
        <v>64115</v>
      </c>
      <c r="J245" s="30">
        <v>0</v>
      </c>
      <c r="K245" s="4">
        <v>1.65</v>
      </c>
      <c r="L245" s="7">
        <v>789967.19926524162</v>
      </c>
      <c r="M245" s="7">
        <v>77482.516666666663</v>
      </c>
      <c r="N245" s="7">
        <v>867449.71593190823</v>
      </c>
      <c r="O245" s="31">
        <v>2055.56804723201</v>
      </c>
      <c r="P245" s="31">
        <v>2391.9120957014184</v>
      </c>
      <c r="Q245" s="31">
        <v>85.938277201998218</v>
      </c>
      <c r="R245" s="32">
        <v>52516.759728013451</v>
      </c>
      <c r="S245" s="33">
        <f t="shared" si="42"/>
        <v>124.44729793368116</v>
      </c>
      <c r="T245" s="34">
        <f t="shared" si="43"/>
        <v>91.141114637258809</v>
      </c>
      <c r="U245" s="32">
        <v>0</v>
      </c>
      <c r="V245" s="33">
        <f t="shared" si="44"/>
        <v>0</v>
      </c>
      <c r="W245" s="35">
        <f t="shared" si="45"/>
        <v>91.141114637258809</v>
      </c>
      <c r="X245" s="36">
        <v>0</v>
      </c>
      <c r="Y245" s="37">
        <f t="shared" si="46"/>
        <v>0</v>
      </c>
      <c r="Z245" s="38">
        <f t="shared" si="47"/>
        <v>0</v>
      </c>
      <c r="AA245" s="39">
        <f t="shared" si="48"/>
        <v>0</v>
      </c>
      <c r="AB245" s="40">
        <f t="shared" si="49"/>
        <v>91.141114637258809</v>
      </c>
      <c r="AC245" s="32">
        <f t="shared" si="50"/>
        <v>52516.759728013451</v>
      </c>
      <c r="AD245" s="33">
        <f t="shared" si="51"/>
        <v>124.44729793368116</v>
      </c>
      <c r="AE245" s="35">
        <f t="shared" si="52"/>
        <v>91.141114637258809</v>
      </c>
      <c r="AF245" s="41"/>
      <c r="AG245" s="119">
        <v>0</v>
      </c>
      <c r="AH245" s="41"/>
      <c r="AI245" s="32">
        <v>1277.2003628229454</v>
      </c>
      <c r="AJ245" s="33">
        <f t="shared" si="53"/>
        <v>85.938277201998218</v>
      </c>
      <c r="AK245" s="33">
        <v>0</v>
      </c>
      <c r="AL245" s="42">
        <f t="shared" si="54"/>
        <v>0</v>
      </c>
      <c r="AM245" s="43">
        <f t="shared" si="55"/>
        <v>1277.2003628229454</v>
      </c>
      <c r="AO245" s="44">
        <v>1621.9992599990987</v>
      </c>
      <c r="AQ245" s="44">
        <v>47876.799955469185</v>
      </c>
      <c r="AS245" s="220"/>
      <c r="AT245" s="86">
        <v>-215528.1</v>
      </c>
      <c r="AU245" s="86">
        <v>-91837.311460206955</v>
      </c>
      <c r="AV245" s="86">
        <v>-836.54731757235379</v>
      </c>
      <c r="AW245" s="86">
        <v>-30935</v>
      </c>
      <c r="AX245" s="129">
        <v>-73014.403571999996</v>
      </c>
    </row>
    <row r="246" spans="1:50">
      <c r="A246" s="26">
        <v>735</v>
      </c>
      <c r="B246" s="27">
        <v>5505</v>
      </c>
      <c r="C246" s="28"/>
      <c r="D246" s="29" t="s">
        <v>347</v>
      </c>
      <c r="E246" s="7">
        <v>339.66666666666669</v>
      </c>
      <c r="F246" s="7">
        <v>527365.33333333337</v>
      </c>
      <c r="G246" s="2">
        <v>1.9833333333333334</v>
      </c>
      <c r="H246" s="7">
        <v>265620.82905982906</v>
      </c>
      <c r="I246" s="7">
        <v>45249</v>
      </c>
      <c r="J246" s="30">
        <v>0</v>
      </c>
      <c r="K246" s="4">
        <v>1.65</v>
      </c>
      <c r="L246" s="7">
        <v>438274.3679487179</v>
      </c>
      <c r="M246" s="7">
        <v>45316.237499999996</v>
      </c>
      <c r="N246" s="7">
        <v>483590.60544871789</v>
      </c>
      <c r="O246" s="31">
        <v>1423.7211151581487</v>
      </c>
      <c r="P246" s="31">
        <v>2391.9120957014184</v>
      </c>
      <c r="Q246" s="31">
        <v>59.52230091217664</v>
      </c>
      <c r="R246" s="32">
        <v>121679.01513140966</v>
      </c>
      <c r="S246" s="33">
        <f t="shared" si="42"/>
        <v>358.23066280100977</v>
      </c>
      <c r="T246" s="34">
        <f t="shared" si="43"/>
        <v>74.499049574671233</v>
      </c>
      <c r="U246" s="32">
        <v>93440</v>
      </c>
      <c r="V246" s="33">
        <f t="shared" si="44"/>
        <v>275.09322865554464</v>
      </c>
      <c r="W246" s="35">
        <f t="shared" si="45"/>
        <v>86.000025264786402</v>
      </c>
      <c r="X246" s="36">
        <v>0</v>
      </c>
      <c r="Y246" s="37">
        <f t="shared" si="46"/>
        <v>0</v>
      </c>
      <c r="Z246" s="38">
        <f t="shared" si="47"/>
        <v>93440</v>
      </c>
      <c r="AA246" s="39">
        <f t="shared" si="48"/>
        <v>275.09322865554464</v>
      </c>
      <c r="AB246" s="40">
        <f t="shared" si="49"/>
        <v>86.000025264786402</v>
      </c>
      <c r="AC246" s="32">
        <f t="shared" si="50"/>
        <v>215119.01513140966</v>
      </c>
      <c r="AD246" s="33">
        <f t="shared" si="51"/>
        <v>633.32389145655441</v>
      </c>
      <c r="AE246" s="35">
        <f t="shared" si="52"/>
        <v>86.000025264786402</v>
      </c>
      <c r="AF246" s="41"/>
      <c r="AG246" s="119">
        <v>0</v>
      </c>
      <c r="AH246" s="41"/>
      <c r="AI246" s="32">
        <v>31083.907048581248</v>
      </c>
      <c r="AJ246" s="33">
        <f t="shared" si="53"/>
        <v>59.52230091217664</v>
      </c>
      <c r="AK246" s="33">
        <v>0</v>
      </c>
      <c r="AL246" s="42">
        <f t="shared" si="54"/>
        <v>0</v>
      </c>
      <c r="AM246" s="43">
        <f t="shared" si="55"/>
        <v>31083.907048581248</v>
      </c>
      <c r="AO246" s="44">
        <v>1672.3484972529193</v>
      </c>
      <c r="AQ246" s="44">
        <v>26562.082905982908</v>
      </c>
      <c r="AS246" s="220"/>
      <c r="AT246" s="86">
        <v>-173862.8</v>
      </c>
      <c r="AU246" s="86">
        <v>-74083.559125417538</v>
      </c>
      <c r="AV246" s="86">
        <v>-674.82814639488208</v>
      </c>
      <c r="AW246" s="86">
        <v>-12392</v>
      </c>
      <c r="AX246" s="129">
        <v>-58899.447272999998</v>
      </c>
    </row>
    <row r="247" spans="1:50">
      <c r="A247" s="26">
        <v>736</v>
      </c>
      <c r="B247" s="27">
        <v>5506</v>
      </c>
      <c r="C247" s="28"/>
      <c r="D247" s="29" t="s">
        <v>348</v>
      </c>
      <c r="E247" s="7">
        <v>413.33333333333331</v>
      </c>
      <c r="F247" s="7">
        <v>751633.33333333337</v>
      </c>
      <c r="G247" s="2">
        <v>1.75</v>
      </c>
      <c r="H247" s="7">
        <v>429504.76190476189</v>
      </c>
      <c r="I247" s="7">
        <v>125230.66666666667</v>
      </c>
      <c r="J247" s="30">
        <v>0</v>
      </c>
      <c r="K247" s="4">
        <v>1.65</v>
      </c>
      <c r="L247" s="7">
        <v>708682.85714285716</v>
      </c>
      <c r="M247" s="7">
        <v>100459.72083333334</v>
      </c>
      <c r="N247" s="7">
        <v>809142.57797619049</v>
      </c>
      <c r="O247" s="31">
        <v>1957.6030112327189</v>
      </c>
      <c r="P247" s="31">
        <v>2391.9120957014184</v>
      </c>
      <c r="Q247" s="31">
        <v>81.842598427876595</v>
      </c>
      <c r="R247" s="32">
        <v>66420.335984746402</v>
      </c>
      <c r="S247" s="33">
        <f t="shared" si="42"/>
        <v>160.69436125341872</v>
      </c>
      <c r="T247" s="34">
        <f t="shared" si="43"/>
        <v>88.560837009562178</v>
      </c>
      <c r="U247" s="32">
        <v>0</v>
      </c>
      <c r="V247" s="33">
        <f t="shared" si="44"/>
        <v>0</v>
      </c>
      <c r="W247" s="35">
        <f t="shared" si="45"/>
        <v>88.560837009562178</v>
      </c>
      <c r="X247" s="36">
        <v>0</v>
      </c>
      <c r="Y247" s="37">
        <f t="shared" si="46"/>
        <v>0</v>
      </c>
      <c r="Z247" s="38">
        <f t="shared" si="47"/>
        <v>0</v>
      </c>
      <c r="AA247" s="39">
        <f t="shared" si="48"/>
        <v>0</v>
      </c>
      <c r="AB247" s="40">
        <f t="shared" si="49"/>
        <v>88.560837009562178</v>
      </c>
      <c r="AC247" s="32">
        <f t="shared" si="50"/>
        <v>66420.335984746402</v>
      </c>
      <c r="AD247" s="33">
        <f t="shared" si="51"/>
        <v>160.69436125341872</v>
      </c>
      <c r="AE247" s="35">
        <f t="shared" si="52"/>
        <v>88.560837009562178</v>
      </c>
      <c r="AF247" s="41"/>
      <c r="AG247" s="119">
        <v>0</v>
      </c>
      <c r="AH247" s="41"/>
      <c r="AI247" s="32">
        <v>4735.1874271574288</v>
      </c>
      <c r="AJ247" s="33">
        <f t="shared" si="53"/>
        <v>81.842598427876595</v>
      </c>
      <c r="AK247" s="33">
        <v>0</v>
      </c>
      <c r="AL247" s="42">
        <f t="shared" si="54"/>
        <v>0</v>
      </c>
      <c r="AM247" s="43">
        <f t="shared" si="55"/>
        <v>4735.1874271574288</v>
      </c>
      <c r="AO247" s="44">
        <v>3399.4704375439565</v>
      </c>
      <c r="AQ247" s="44">
        <v>42950.476190476191</v>
      </c>
      <c r="AS247" s="220"/>
      <c r="AT247" s="86">
        <v>-210384.25</v>
      </c>
      <c r="AU247" s="86">
        <v>-89645.490184307026</v>
      </c>
      <c r="AV247" s="86">
        <v>-816.58198779735721</v>
      </c>
      <c r="AW247" s="86">
        <v>-41422</v>
      </c>
      <c r="AX247" s="129">
        <v>-71271.816374999995</v>
      </c>
    </row>
    <row r="248" spans="1:50">
      <c r="A248" s="26">
        <v>737</v>
      </c>
      <c r="B248" s="27">
        <v>5507</v>
      </c>
      <c r="C248" s="28"/>
      <c r="D248" s="29" t="s">
        <v>349</v>
      </c>
      <c r="E248" s="7">
        <v>252.33333333333334</v>
      </c>
      <c r="F248" s="7">
        <v>484579</v>
      </c>
      <c r="G248" s="2">
        <v>1.8</v>
      </c>
      <c r="H248" s="7">
        <v>269210.55555555556</v>
      </c>
      <c r="I248" s="7">
        <v>40570.666666666664</v>
      </c>
      <c r="J248" s="30">
        <v>0</v>
      </c>
      <c r="K248" s="4">
        <v>1.65</v>
      </c>
      <c r="L248" s="7">
        <v>444197.41666666669</v>
      </c>
      <c r="M248" s="7">
        <v>49358.291666666664</v>
      </c>
      <c r="N248" s="7">
        <v>493555.70833333337</v>
      </c>
      <c r="O248" s="31">
        <v>1955.9671400264201</v>
      </c>
      <c r="P248" s="31">
        <v>2391.9120957014184</v>
      </c>
      <c r="Q248" s="31">
        <v>81.774206650050033</v>
      </c>
      <c r="R248" s="32">
        <v>40701.274211670068</v>
      </c>
      <c r="S248" s="33">
        <f t="shared" si="42"/>
        <v>161.29963359974928</v>
      </c>
      <c r="T248" s="34">
        <f t="shared" si="43"/>
        <v>88.517750189531441</v>
      </c>
      <c r="U248" s="32">
        <v>0</v>
      </c>
      <c r="V248" s="33">
        <f t="shared" si="44"/>
        <v>0</v>
      </c>
      <c r="W248" s="35">
        <f t="shared" si="45"/>
        <v>88.517750189531441</v>
      </c>
      <c r="X248" s="36">
        <v>0</v>
      </c>
      <c r="Y248" s="37">
        <f t="shared" si="46"/>
        <v>0</v>
      </c>
      <c r="Z248" s="38">
        <f t="shared" si="47"/>
        <v>0</v>
      </c>
      <c r="AA248" s="39">
        <f t="shared" si="48"/>
        <v>0</v>
      </c>
      <c r="AB248" s="40">
        <f t="shared" si="49"/>
        <v>88.517750189531441</v>
      </c>
      <c r="AC248" s="32">
        <f t="shared" si="50"/>
        <v>40701.274211670068</v>
      </c>
      <c r="AD248" s="33">
        <f t="shared" si="51"/>
        <v>161.29963359974928</v>
      </c>
      <c r="AE248" s="35">
        <f t="shared" si="52"/>
        <v>88.517750189531441</v>
      </c>
      <c r="AF248" s="41"/>
      <c r="AG248" s="119">
        <v>0</v>
      </c>
      <c r="AH248" s="41"/>
      <c r="AI248" s="32">
        <v>34550.306078682908</v>
      </c>
      <c r="AJ248" s="33">
        <f t="shared" si="53"/>
        <v>81.774206650050033</v>
      </c>
      <c r="AK248" s="33">
        <v>0</v>
      </c>
      <c r="AL248" s="42">
        <f t="shared" si="54"/>
        <v>0</v>
      </c>
      <c r="AM248" s="43">
        <f t="shared" si="55"/>
        <v>34550.306078682908</v>
      </c>
      <c r="AO248" s="44">
        <v>1659.5046348357457</v>
      </c>
      <c r="AQ248" s="44">
        <v>26921.055555555551</v>
      </c>
      <c r="AS248" s="220"/>
      <c r="AT248" s="86">
        <v>-129111.1</v>
      </c>
      <c r="AU248" s="86">
        <v>-55014.714025088171</v>
      </c>
      <c r="AV248" s="86">
        <v>-501.12977735241242</v>
      </c>
      <c r="AW248" s="86">
        <v>-24355</v>
      </c>
      <c r="AX248" s="129">
        <v>-43738.938654999998</v>
      </c>
    </row>
    <row r="249" spans="1:50">
      <c r="A249" s="26">
        <v>738</v>
      </c>
      <c r="B249" s="27">
        <v>5508</v>
      </c>
      <c r="C249" s="28"/>
      <c r="D249" s="29" t="s">
        <v>350</v>
      </c>
      <c r="E249" s="7">
        <v>679</v>
      </c>
      <c r="F249" s="7">
        <v>1533423</v>
      </c>
      <c r="G249" s="2">
        <v>1.8999999999999997</v>
      </c>
      <c r="H249" s="7">
        <v>807064.73684210528</v>
      </c>
      <c r="I249" s="7">
        <v>101038.66666666667</v>
      </c>
      <c r="J249" s="30">
        <v>0</v>
      </c>
      <c r="K249" s="4">
        <v>1.65</v>
      </c>
      <c r="L249" s="7">
        <v>1331656.8157894739</v>
      </c>
      <c r="M249" s="7">
        <v>123801.21250000001</v>
      </c>
      <c r="N249" s="7">
        <v>1455458.0282894738</v>
      </c>
      <c r="O249" s="31">
        <v>2143.5317058755136</v>
      </c>
      <c r="P249" s="31">
        <v>2391.9120957014184</v>
      </c>
      <c r="Q249" s="31">
        <v>89.615822827591487</v>
      </c>
      <c r="R249" s="32">
        <v>62400.605335962049</v>
      </c>
      <c r="S249" s="33">
        <f t="shared" si="42"/>
        <v>91.900744235584753</v>
      </c>
      <c r="T249" s="34">
        <f t="shared" si="43"/>
        <v>93.457968381382571</v>
      </c>
      <c r="U249" s="32">
        <v>0</v>
      </c>
      <c r="V249" s="33">
        <f t="shared" si="44"/>
        <v>0</v>
      </c>
      <c r="W249" s="35">
        <f t="shared" si="45"/>
        <v>93.457968381382571</v>
      </c>
      <c r="X249" s="36">
        <v>0</v>
      </c>
      <c r="Y249" s="37">
        <f t="shared" si="46"/>
        <v>0</v>
      </c>
      <c r="Z249" s="38">
        <f t="shared" si="47"/>
        <v>0</v>
      </c>
      <c r="AA249" s="39">
        <f t="shared" si="48"/>
        <v>0</v>
      </c>
      <c r="AB249" s="40">
        <f t="shared" si="49"/>
        <v>93.457968381382571</v>
      </c>
      <c r="AC249" s="32">
        <f t="shared" si="50"/>
        <v>62400.605335962049</v>
      </c>
      <c r="AD249" s="33">
        <f t="shared" si="51"/>
        <v>91.900744235584753</v>
      </c>
      <c r="AE249" s="35">
        <f t="shared" si="52"/>
        <v>93.457968381382571</v>
      </c>
      <c r="AF249" s="41"/>
      <c r="AG249" s="119">
        <v>0</v>
      </c>
      <c r="AH249" s="41"/>
      <c r="AI249" s="32">
        <v>399.26988604682089</v>
      </c>
      <c r="AJ249" s="33">
        <f t="shared" si="53"/>
        <v>89.615822827591487</v>
      </c>
      <c r="AK249" s="33">
        <v>0</v>
      </c>
      <c r="AL249" s="42">
        <f t="shared" si="54"/>
        <v>0</v>
      </c>
      <c r="AM249" s="43">
        <f t="shared" si="55"/>
        <v>399.26988604682089</v>
      </c>
      <c r="AO249" s="44">
        <v>2172.1796930870191</v>
      </c>
      <c r="AQ249" s="44">
        <v>80706.473684210519</v>
      </c>
      <c r="AR249" s="47"/>
      <c r="AS249" s="220"/>
      <c r="AT249" s="86">
        <v>-347725.55</v>
      </c>
      <c r="AU249" s="86">
        <v>-148167.11825083508</v>
      </c>
      <c r="AV249" s="86">
        <v>-1349.6562927897642</v>
      </c>
      <c r="AW249" s="86">
        <v>-43641</v>
      </c>
      <c r="AX249" s="129">
        <v>-117798.894546</v>
      </c>
    </row>
    <row r="250" spans="1:50">
      <c r="A250" s="26">
        <v>739</v>
      </c>
      <c r="B250" s="27">
        <v>5509</v>
      </c>
      <c r="C250" s="28">
        <v>371</v>
      </c>
      <c r="D250" s="29" t="s">
        <v>351</v>
      </c>
      <c r="E250" s="7">
        <v>3916</v>
      </c>
      <c r="F250" s="7">
        <v>7743057</v>
      </c>
      <c r="G250" s="2">
        <v>1.49</v>
      </c>
      <c r="H250" s="7">
        <v>5196682.5503355702</v>
      </c>
      <c r="I250" s="7">
        <v>887695.33333333337</v>
      </c>
      <c r="J250" s="30">
        <v>0</v>
      </c>
      <c r="K250" s="4">
        <v>1.65</v>
      </c>
      <c r="L250" s="7">
        <v>8574526.2080536913</v>
      </c>
      <c r="M250" s="7">
        <v>727655.66249999998</v>
      </c>
      <c r="N250" s="7">
        <v>9302181.8705536909</v>
      </c>
      <c r="O250" s="31">
        <v>2375.4294868625361</v>
      </c>
      <c r="P250" s="31">
        <v>2391.9120957014184</v>
      </c>
      <c r="Q250" s="31">
        <v>99.310902400280355</v>
      </c>
      <c r="R250" s="32">
        <v>23881.981598833387</v>
      </c>
      <c r="S250" s="33">
        <f t="shared" si="42"/>
        <v>6.0985652703864623</v>
      </c>
      <c r="T250" s="34">
        <f t="shared" si="43"/>
        <v>99.56586851217655</v>
      </c>
      <c r="U250" s="32">
        <v>0</v>
      </c>
      <c r="V250" s="33">
        <f t="shared" si="44"/>
        <v>0</v>
      </c>
      <c r="W250" s="35">
        <f t="shared" si="45"/>
        <v>99.56586851217655</v>
      </c>
      <c r="X250" s="36">
        <v>0</v>
      </c>
      <c r="Y250" s="37">
        <f t="shared" si="46"/>
        <v>0</v>
      </c>
      <c r="Z250" s="38">
        <f t="shared" si="47"/>
        <v>0</v>
      </c>
      <c r="AA250" s="39">
        <f t="shared" si="48"/>
        <v>0</v>
      </c>
      <c r="AB250" s="40">
        <f t="shared" si="49"/>
        <v>99.56586851217655</v>
      </c>
      <c r="AC250" s="32">
        <f t="shared" si="50"/>
        <v>23881.981598833387</v>
      </c>
      <c r="AD250" s="33">
        <f t="shared" si="51"/>
        <v>6.0985652703864623</v>
      </c>
      <c r="AE250" s="35">
        <f t="shared" si="52"/>
        <v>99.56586851217655</v>
      </c>
      <c r="AF250" s="41"/>
      <c r="AG250" s="119">
        <v>0</v>
      </c>
      <c r="AH250" s="41"/>
      <c r="AI250" s="32">
        <v>0</v>
      </c>
      <c r="AJ250" s="33">
        <f t="shared" si="53"/>
        <v>99.310902400280355</v>
      </c>
      <c r="AK250" s="33">
        <v>0</v>
      </c>
      <c r="AL250" s="42">
        <f t="shared" si="54"/>
        <v>0</v>
      </c>
      <c r="AM250" s="43">
        <f t="shared" si="55"/>
        <v>0</v>
      </c>
      <c r="AO250" s="44">
        <v>40646.617668807638</v>
      </c>
      <c r="AQ250" s="44">
        <v>519668.25503355701</v>
      </c>
      <c r="AR250" s="47"/>
      <c r="AS250" s="220"/>
      <c r="AT250" s="86">
        <v>-2026170.1</v>
      </c>
      <c r="AU250" s="86">
        <v>-863358.40057698137</v>
      </c>
      <c r="AV250" s="86">
        <v>-7864.3433983711247</v>
      </c>
      <c r="AW250" s="86">
        <v>-252481</v>
      </c>
      <c r="AX250" s="129">
        <v>-686405.097067</v>
      </c>
    </row>
    <row r="251" spans="1:50">
      <c r="A251" s="26">
        <v>740</v>
      </c>
      <c r="B251" s="27">
        <v>5510</v>
      </c>
      <c r="C251" s="28"/>
      <c r="D251" s="29" t="s">
        <v>352</v>
      </c>
      <c r="E251" s="7">
        <v>523.66666666666663</v>
      </c>
      <c r="F251" s="7">
        <v>1294176</v>
      </c>
      <c r="G251" s="2">
        <v>1.5433333333333332</v>
      </c>
      <c r="H251" s="7">
        <v>837550.42399454676</v>
      </c>
      <c r="I251" s="7">
        <v>108968.33333333333</v>
      </c>
      <c r="J251" s="30">
        <v>0</v>
      </c>
      <c r="K251" s="4">
        <v>1.65</v>
      </c>
      <c r="L251" s="7">
        <v>1381958.1995910022</v>
      </c>
      <c r="M251" s="7">
        <v>133525.12083333332</v>
      </c>
      <c r="N251" s="7">
        <v>1515483.3204243355</v>
      </c>
      <c r="O251" s="31">
        <v>2893.9846984551286</v>
      </c>
      <c r="P251" s="31">
        <v>2391.9120957014184</v>
      </c>
      <c r="Q251" s="31">
        <v>120.99042868908106</v>
      </c>
      <c r="R251" s="32">
        <v>-97279.913934216427</v>
      </c>
      <c r="S251" s="33">
        <f t="shared" si="42"/>
        <v>-185.7668630188729</v>
      </c>
      <c r="T251" s="34">
        <f t="shared" si="43"/>
        <v>113.22397007412098</v>
      </c>
      <c r="U251" s="32">
        <v>0</v>
      </c>
      <c r="V251" s="33">
        <f t="shared" si="44"/>
        <v>0</v>
      </c>
      <c r="W251" s="35">
        <f t="shared" si="45"/>
        <v>113.22397007412098</v>
      </c>
      <c r="X251" s="36">
        <v>0</v>
      </c>
      <c r="Y251" s="37">
        <f t="shared" si="46"/>
        <v>0</v>
      </c>
      <c r="Z251" s="38">
        <f t="shared" si="47"/>
        <v>0</v>
      </c>
      <c r="AA251" s="39">
        <f t="shared" si="48"/>
        <v>0</v>
      </c>
      <c r="AB251" s="40">
        <f t="shared" si="49"/>
        <v>113.22397007412098</v>
      </c>
      <c r="AC251" s="32">
        <f t="shared" si="50"/>
        <v>-97279.913934216427</v>
      </c>
      <c r="AD251" s="33">
        <f t="shared" si="51"/>
        <v>-185.7668630188729</v>
      </c>
      <c r="AE251" s="35">
        <f t="shared" si="52"/>
        <v>113.22397007412098</v>
      </c>
      <c r="AF251" s="41"/>
      <c r="AG251" s="119">
        <v>0</v>
      </c>
      <c r="AH251" s="41"/>
      <c r="AI251" s="32">
        <v>0</v>
      </c>
      <c r="AJ251" s="33">
        <f t="shared" si="53"/>
        <v>120.99042868908106</v>
      </c>
      <c r="AK251" s="33">
        <v>0</v>
      </c>
      <c r="AL251" s="42">
        <f t="shared" si="54"/>
        <v>0</v>
      </c>
      <c r="AM251" s="43">
        <f t="shared" si="55"/>
        <v>0</v>
      </c>
      <c r="AO251" s="44">
        <v>2937.7721863246238</v>
      </c>
      <c r="AQ251" s="44">
        <v>83755.042399454673</v>
      </c>
      <c r="AS251" s="220"/>
      <c r="AT251" s="86">
        <v>-267995.59999999998</v>
      </c>
      <c r="AU251" s="86">
        <v>-114193.8884743862</v>
      </c>
      <c r="AV251" s="86">
        <v>-1040.1936812773181</v>
      </c>
      <c r="AW251" s="86">
        <v>-60314</v>
      </c>
      <c r="AX251" s="129">
        <v>-90788.792986</v>
      </c>
    </row>
    <row r="252" spans="1:50">
      <c r="A252" s="26">
        <v>741</v>
      </c>
      <c r="B252" s="27">
        <v>5511</v>
      </c>
      <c r="C252" s="28"/>
      <c r="D252" s="29" t="s">
        <v>353</v>
      </c>
      <c r="E252" s="7">
        <v>408.33333333333331</v>
      </c>
      <c r="F252" s="7">
        <v>834935.33333333337</v>
      </c>
      <c r="G252" s="2">
        <v>1.7333333333333334</v>
      </c>
      <c r="H252" s="7">
        <v>481875.70806100219</v>
      </c>
      <c r="I252" s="7">
        <v>73998</v>
      </c>
      <c r="J252" s="30">
        <v>0</v>
      </c>
      <c r="K252" s="4">
        <v>1.65</v>
      </c>
      <c r="L252" s="7">
        <v>795094.91830065346</v>
      </c>
      <c r="M252" s="7">
        <v>75464.729166666672</v>
      </c>
      <c r="N252" s="7">
        <v>870559.64746732009</v>
      </c>
      <c r="O252" s="31">
        <v>2131.9828101240491</v>
      </c>
      <c r="P252" s="31">
        <v>2391.9120957014184</v>
      </c>
      <c r="Q252" s="31">
        <v>89.132991716355448</v>
      </c>
      <c r="R252" s="32">
        <v>39270.982895980851</v>
      </c>
      <c r="S252" s="33">
        <f t="shared" si="42"/>
        <v>96.173835663626576</v>
      </c>
      <c r="T252" s="34">
        <f t="shared" si="43"/>
        <v>93.153784781303855</v>
      </c>
      <c r="U252" s="32">
        <v>0</v>
      </c>
      <c r="V252" s="33">
        <f t="shared" si="44"/>
        <v>0</v>
      </c>
      <c r="W252" s="35">
        <f t="shared" si="45"/>
        <v>93.153784781303855</v>
      </c>
      <c r="X252" s="36">
        <v>0</v>
      </c>
      <c r="Y252" s="37">
        <f t="shared" si="46"/>
        <v>0</v>
      </c>
      <c r="Z252" s="38">
        <f t="shared" si="47"/>
        <v>0</v>
      </c>
      <c r="AA252" s="39">
        <f t="shared" si="48"/>
        <v>0</v>
      </c>
      <c r="AB252" s="40">
        <f t="shared" si="49"/>
        <v>93.153784781303855</v>
      </c>
      <c r="AC252" s="32">
        <f t="shared" si="50"/>
        <v>39270.982895980851</v>
      </c>
      <c r="AD252" s="33">
        <f t="shared" si="51"/>
        <v>96.173835663626576</v>
      </c>
      <c r="AE252" s="35">
        <f t="shared" si="52"/>
        <v>93.153784781303855</v>
      </c>
      <c r="AF252" s="41"/>
      <c r="AG252" s="119">
        <v>0</v>
      </c>
      <c r="AH252" s="41"/>
      <c r="AI252" s="32">
        <v>7805.1138820514016</v>
      </c>
      <c r="AJ252" s="33">
        <f t="shared" si="53"/>
        <v>89.132991716355448</v>
      </c>
      <c r="AK252" s="33">
        <v>0</v>
      </c>
      <c r="AL252" s="42">
        <f t="shared" si="54"/>
        <v>0</v>
      </c>
      <c r="AM252" s="43">
        <f t="shared" si="55"/>
        <v>7805.1138820514016</v>
      </c>
      <c r="AO252" s="44">
        <v>1956.6202944714521</v>
      </c>
      <c r="AQ252" s="44">
        <v>48187.570806100215</v>
      </c>
      <c r="AS252" s="220"/>
      <c r="AT252" s="86">
        <v>-211927.4</v>
      </c>
      <c r="AU252" s="86">
        <v>-90303.036567076997</v>
      </c>
      <c r="AV252" s="86">
        <v>-822.57158672985622</v>
      </c>
      <c r="AW252" s="86">
        <v>-28027</v>
      </c>
      <c r="AX252" s="129">
        <v>-71794.592533999996</v>
      </c>
    </row>
    <row r="253" spans="1:50">
      <c r="A253" s="26">
        <v>742</v>
      </c>
      <c r="B253" s="27">
        <v>5512</v>
      </c>
      <c r="C253" s="28">
        <v>371</v>
      </c>
      <c r="D253" s="29" t="s">
        <v>354</v>
      </c>
      <c r="E253" s="7">
        <v>875.33333333333337</v>
      </c>
      <c r="F253" s="7">
        <v>2352402.3333333335</v>
      </c>
      <c r="G253" s="2">
        <v>1.2933333333333332</v>
      </c>
      <c r="H253" s="7">
        <v>1819315.7801629894</v>
      </c>
      <c r="I253" s="7">
        <v>184098.66666666666</v>
      </c>
      <c r="J253" s="30">
        <v>0</v>
      </c>
      <c r="K253" s="4">
        <v>1.65</v>
      </c>
      <c r="L253" s="7">
        <v>3001871.0372689329</v>
      </c>
      <c r="M253" s="7">
        <v>225573.20833333334</v>
      </c>
      <c r="N253" s="7">
        <v>3227444.2456022664</v>
      </c>
      <c r="O253" s="31">
        <v>3687.1030985555212</v>
      </c>
      <c r="P253" s="31">
        <v>2391.9120957014184</v>
      </c>
      <c r="Q253" s="31">
        <v>154.14877098459144</v>
      </c>
      <c r="R253" s="32">
        <v>-419477.82739770098</v>
      </c>
      <c r="S253" s="33">
        <f t="shared" si="42"/>
        <v>-479.22067105601786</v>
      </c>
      <c r="T253" s="34">
        <f t="shared" si="43"/>
        <v>134.11372572029254</v>
      </c>
      <c r="U253" s="32">
        <v>0</v>
      </c>
      <c r="V253" s="33">
        <f t="shared" si="44"/>
        <v>0</v>
      </c>
      <c r="W253" s="35">
        <f t="shared" si="45"/>
        <v>134.11372572029254</v>
      </c>
      <c r="X253" s="36">
        <v>0</v>
      </c>
      <c r="Y253" s="37">
        <f t="shared" si="46"/>
        <v>0</v>
      </c>
      <c r="Z253" s="38">
        <f t="shared" si="47"/>
        <v>0</v>
      </c>
      <c r="AA253" s="39">
        <f t="shared" si="48"/>
        <v>0</v>
      </c>
      <c r="AB253" s="40">
        <f t="shared" si="49"/>
        <v>134.11372572029254</v>
      </c>
      <c r="AC253" s="32">
        <f t="shared" si="50"/>
        <v>-419477.82739770098</v>
      </c>
      <c r="AD253" s="33">
        <f t="shared" si="51"/>
        <v>-479.22067105601786</v>
      </c>
      <c r="AE253" s="35">
        <f t="shared" si="52"/>
        <v>134.11372572029254</v>
      </c>
      <c r="AF253" s="41"/>
      <c r="AG253" s="119">
        <v>0</v>
      </c>
      <c r="AH253" s="41"/>
      <c r="AI253" s="32">
        <v>0</v>
      </c>
      <c r="AJ253" s="33">
        <f t="shared" si="53"/>
        <v>154.14877098459144</v>
      </c>
      <c r="AK253" s="33">
        <v>0</v>
      </c>
      <c r="AL253" s="42">
        <f t="shared" si="54"/>
        <v>0</v>
      </c>
      <c r="AM253" s="43">
        <f t="shared" si="55"/>
        <v>0</v>
      </c>
      <c r="AO253" s="44">
        <v>4759.7284380946239</v>
      </c>
      <c r="AQ253" s="44">
        <v>181931.57801629894</v>
      </c>
      <c r="AS253" s="220"/>
      <c r="AT253" s="86">
        <v>-455232.45</v>
      </c>
      <c r="AU253" s="86">
        <v>-193976.18291714357</v>
      </c>
      <c r="AV253" s="86">
        <v>-1766.931685087191</v>
      </c>
      <c r="AW253" s="86">
        <v>-83412</v>
      </c>
      <c r="AX253" s="129">
        <v>-154218.96697199999</v>
      </c>
    </row>
    <row r="254" spans="1:50">
      <c r="A254" s="26">
        <v>743</v>
      </c>
      <c r="B254" s="27">
        <v>5513</v>
      </c>
      <c r="C254" s="28">
        <v>371</v>
      </c>
      <c r="D254" s="29" t="s">
        <v>355</v>
      </c>
      <c r="E254" s="7">
        <v>6811</v>
      </c>
      <c r="F254" s="7">
        <v>14246515.333333334</v>
      </c>
      <c r="G254" s="2">
        <v>1.8</v>
      </c>
      <c r="H254" s="7">
        <v>7914730.7407407397</v>
      </c>
      <c r="I254" s="7">
        <v>1254561.6666666667</v>
      </c>
      <c r="J254" s="30">
        <v>0</v>
      </c>
      <c r="K254" s="4">
        <v>1.65</v>
      </c>
      <c r="L254" s="7">
        <v>13059305.722222222</v>
      </c>
      <c r="M254" s="7">
        <v>1027698.525</v>
      </c>
      <c r="N254" s="7">
        <v>14087004.247222222</v>
      </c>
      <c r="O254" s="31">
        <v>2068.2725366645459</v>
      </c>
      <c r="P254" s="31">
        <v>2391.9120957014184</v>
      </c>
      <c r="Q254" s="31">
        <v>86.469420861306077</v>
      </c>
      <c r="R254" s="32">
        <v>815594.34354205197</v>
      </c>
      <c r="S254" s="33">
        <f t="shared" si="42"/>
        <v>119.74663684364293</v>
      </c>
      <c r="T254" s="34">
        <f t="shared" si="43"/>
        <v>91.475735142622781</v>
      </c>
      <c r="U254" s="32">
        <v>0</v>
      </c>
      <c r="V254" s="33">
        <f t="shared" si="44"/>
        <v>0</v>
      </c>
      <c r="W254" s="35">
        <f t="shared" si="45"/>
        <v>91.475735142622781</v>
      </c>
      <c r="X254" s="36">
        <v>0</v>
      </c>
      <c r="Y254" s="37">
        <f t="shared" si="46"/>
        <v>0</v>
      </c>
      <c r="Z254" s="38">
        <f t="shared" si="47"/>
        <v>0</v>
      </c>
      <c r="AA254" s="39">
        <f t="shared" si="48"/>
        <v>0</v>
      </c>
      <c r="AB254" s="40">
        <f t="shared" si="49"/>
        <v>91.475735142622781</v>
      </c>
      <c r="AC254" s="32">
        <f t="shared" si="50"/>
        <v>815594.34354205197</v>
      </c>
      <c r="AD254" s="33">
        <f t="shared" si="51"/>
        <v>119.74663684364293</v>
      </c>
      <c r="AE254" s="35">
        <f t="shared" si="52"/>
        <v>91.475735142622781</v>
      </c>
      <c r="AF254" s="41"/>
      <c r="AG254" s="119">
        <v>0</v>
      </c>
      <c r="AH254" s="41"/>
      <c r="AI254" s="32">
        <v>0</v>
      </c>
      <c r="AJ254" s="33">
        <f t="shared" si="53"/>
        <v>86.469420861306077</v>
      </c>
      <c r="AK254" s="33">
        <v>0</v>
      </c>
      <c r="AL254" s="42">
        <f t="shared" si="54"/>
        <v>0</v>
      </c>
      <c r="AM254" s="43">
        <f t="shared" si="55"/>
        <v>0</v>
      </c>
      <c r="AO254" s="44">
        <v>130626.61503185754</v>
      </c>
      <c r="AQ254" s="44">
        <v>791473.07407407404</v>
      </c>
      <c r="AS254" s="220"/>
      <c r="AT254" s="86">
        <v>-3504518.1</v>
      </c>
      <c r="AU254" s="86">
        <v>-1493287.8352706204</v>
      </c>
      <c r="AV254" s="86">
        <v>-13602.379175705122</v>
      </c>
      <c r="AW254" s="86">
        <v>-832114</v>
      </c>
      <c r="AX254" s="129">
        <v>-1187224.6576080001</v>
      </c>
    </row>
    <row r="255" spans="1:50">
      <c r="A255" s="26">
        <v>744</v>
      </c>
      <c r="B255" s="27">
        <v>5514</v>
      </c>
      <c r="C255" s="28">
        <v>371</v>
      </c>
      <c r="D255" s="29" t="s">
        <v>356</v>
      </c>
      <c r="E255" s="7">
        <v>2649.6666666666665</v>
      </c>
      <c r="F255" s="7">
        <v>5482772</v>
      </c>
      <c r="G255" s="2">
        <v>1.95</v>
      </c>
      <c r="H255" s="7">
        <v>2811677.9487179485</v>
      </c>
      <c r="I255" s="7">
        <v>383459.66666666669</v>
      </c>
      <c r="J255" s="30">
        <v>0</v>
      </c>
      <c r="K255" s="4">
        <v>1.65</v>
      </c>
      <c r="L255" s="7">
        <v>4639268.615384615</v>
      </c>
      <c r="M255" s="7">
        <v>474169</v>
      </c>
      <c r="N255" s="7">
        <v>5113437.615384615</v>
      </c>
      <c r="O255" s="31">
        <v>1929.841847547345</v>
      </c>
      <c r="P255" s="31">
        <v>2391.9120957014184</v>
      </c>
      <c r="Q255" s="31">
        <v>80.681972009570316</v>
      </c>
      <c r="R255" s="32">
        <v>453002.88965112978</v>
      </c>
      <c r="S255" s="33">
        <f t="shared" si="42"/>
        <v>170.96599181700711</v>
      </c>
      <c r="T255" s="34">
        <f t="shared" si="43"/>
        <v>87.829642366029233</v>
      </c>
      <c r="U255" s="32">
        <v>0</v>
      </c>
      <c r="V255" s="33">
        <f t="shared" si="44"/>
        <v>0</v>
      </c>
      <c r="W255" s="35">
        <f t="shared" si="45"/>
        <v>87.829642366029233</v>
      </c>
      <c r="X255" s="36">
        <v>0</v>
      </c>
      <c r="Y255" s="37">
        <f t="shared" si="46"/>
        <v>0</v>
      </c>
      <c r="Z255" s="38">
        <f t="shared" si="47"/>
        <v>0</v>
      </c>
      <c r="AA255" s="39">
        <f t="shared" si="48"/>
        <v>0</v>
      </c>
      <c r="AB255" s="40">
        <f t="shared" si="49"/>
        <v>87.829642366029233</v>
      </c>
      <c r="AC255" s="32">
        <f t="shared" si="50"/>
        <v>453002.88965112978</v>
      </c>
      <c r="AD255" s="33">
        <f t="shared" si="51"/>
        <v>170.96599181700711</v>
      </c>
      <c r="AE255" s="35">
        <f t="shared" si="52"/>
        <v>87.829642366029233</v>
      </c>
      <c r="AF255" s="41"/>
      <c r="AG255" s="119">
        <v>0</v>
      </c>
      <c r="AH255" s="41"/>
      <c r="AI255" s="32">
        <v>0</v>
      </c>
      <c r="AJ255" s="33">
        <f t="shared" si="53"/>
        <v>80.681972009570316</v>
      </c>
      <c r="AK255" s="33">
        <v>0</v>
      </c>
      <c r="AL255" s="42">
        <f t="shared" si="54"/>
        <v>0</v>
      </c>
      <c r="AM255" s="43">
        <f t="shared" si="55"/>
        <v>0</v>
      </c>
      <c r="AO255" s="44">
        <v>32231.976161050574</v>
      </c>
      <c r="AQ255" s="44">
        <v>281167.79487179487</v>
      </c>
      <c r="AS255" s="220"/>
      <c r="AT255" s="86">
        <v>-1363125.35</v>
      </c>
      <c r="AU255" s="86">
        <v>-580832.63811348064</v>
      </c>
      <c r="AV255" s="86">
        <v>-5290.8123903740752</v>
      </c>
      <c r="AW255" s="86">
        <v>-200976</v>
      </c>
      <c r="AX255" s="129">
        <v>-461785.607319</v>
      </c>
    </row>
    <row r="256" spans="1:50">
      <c r="A256" s="26">
        <v>745</v>
      </c>
      <c r="B256" s="27">
        <v>5515</v>
      </c>
      <c r="C256" s="28">
        <v>371</v>
      </c>
      <c r="D256" s="29" t="s">
        <v>357</v>
      </c>
      <c r="E256" s="7">
        <v>3322.3333333333335</v>
      </c>
      <c r="F256" s="7">
        <v>7582090</v>
      </c>
      <c r="G256" s="2">
        <v>1.59</v>
      </c>
      <c r="H256" s="7">
        <v>4768610.0628930815</v>
      </c>
      <c r="I256" s="7">
        <v>611224.33333333337</v>
      </c>
      <c r="J256" s="30">
        <v>0</v>
      </c>
      <c r="K256" s="4">
        <v>1.65</v>
      </c>
      <c r="L256" s="7">
        <v>7868206.6037735837</v>
      </c>
      <c r="M256" s="7">
        <v>752827.72916666663</v>
      </c>
      <c r="N256" s="7">
        <v>8621034.3329402506</v>
      </c>
      <c r="O256" s="31">
        <v>2594.8733820428165</v>
      </c>
      <c r="P256" s="31">
        <v>2391.9120957014184</v>
      </c>
      <c r="Q256" s="31">
        <v>108.48531543889703</v>
      </c>
      <c r="R256" s="32">
        <v>-249492.86738564805</v>
      </c>
      <c r="S256" s="33">
        <f t="shared" si="42"/>
        <v>-75.095675946317257</v>
      </c>
      <c r="T256" s="34">
        <f t="shared" si="43"/>
        <v>105.34574872650505</v>
      </c>
      <c r="U256" s="32">
        <v>0</v>
      </c>
      <c r="V256" s="33">
        <f t="shared" si="44"/>
        <v>0</v>
      </c>
      <c r="W256" s="35">
        <f t="shared" si="45"/>
        <v>105.34574872650505</v>
      </c>
      <c r="X256" s="36">
        <v>0</v>
      </c>
      <c r="Y256" s="37">
        <f t="shared" si="46"/>
        <v>0</v>
      </c>
      <c r="Z256" s="38">
        <f t="shared" si="47"/>
        <v>0</v>
      </c>
      <c r="AA256" s="39">
        <f t="shared" si="48"/>
        <v>0</v>
      </c>
      <c r="AB256" s="40">
        <f t="shared" si="49"/>
        <v>105.34574872650505</v>
      </c>
      <c r="AC256" s="32">
        <f t="shared" si="50"/>
        <v>-249492.86738564805</v>
      </c>
      <c r="AD256" s="33">
        <f t="shared" si="51"/>
        <v>-75.095675946317257</v>
      </c>
      <c r="AE256" s="35">
        <f t="shared" si="52"/>
        <v>105.34574872650505</v>
      </c>
      <c r="AF256" s="41"/>
      <c r="AG256" s="119">
        <v>0</v>
      </c>
      <c r="AH256" s="41"/>
      <c r="AI256" s="32">
        <v>0</v>
      </c>
      <c r="AJ256" s="33">
        <f t="shared" si="53"/>
        <v>108.48531543889703</v>
      </c>
      <c r="AK256" s="33">
        <v>0</v>
      </c>
      <c r="AL256" s="42">
        <f t="shared" si="54"/>
        <v>0</v>
      </c>
      <c r="AM256" s="43">
        <f t="shared" si="55"/>
        <v>0</v>
      </c>
      <c r="AO256" s="44">
        <v>32106.490752254376</v>
      </c>
      <c r="AQ256" s="44">
        <v>476861.00628930813</v>
      </c>
      <c r="AS256" s="220"/>
      <c r="AT256" s="86">
        <v>-1734512.7</v>
      </c>
      <c r="AU256" s="86">
        <v>-739082.13423345541</v>
      </c>
      <c r="AV256" s="86">
        <v>-6732.3092001288232</v>
      </c>
      <c r="AW256" s="86">
        <v>-295243</v>
      </c>
      <c r="AX256" s="129">
        <v>-587600.40297299996</v>
      </c>
    </row>
    <row r="257" spans="1:50">
      <c r="A257" s="26">
        <v>746</v>
      </c>
      <c r="B257" s="27">
        <v>5516</v>
      </c>
      <c r="C257" s="28">
        <v>371</v>
      </c>
      <c r="D257" s="29" t="s">
        <v>358</v>
      </c>
      <c r="E257" s="7">
        <v>1879</v>
      </c>
      <c r="F257" s="7">
        <v>3560298.3333333335</v>
      </c>
      <c r="G257" s="2">
        <v>1.6333333333333335</v>
      </c>
      <c r="H257" s="7">
        <v>2175012.0710784313</v>
      </c>
      <c r="I257" s="7">
        <v>310148</v>
      </c>
      <c r="J257" s="30">
        <v>0</v>
      </c>
      <c r="K257" s="4">
        <v>1.65</v>
      </c>
      <c r="L257" s="7">
        <v>3588769.9172794116</v>
      </c>
      <c r="M257" s="7">
        <v>386494.07500000001</v>
      </c>
      <c r="N257" s="7">
        <v>3975263.9922794118</v>
      </c>
      <c r="O257" s="31">
        <v>2115.6274573067653</v>
      </c>
      <c r="P257" s="31">
        <v>2391.9120957014184</v>
      </c>
      <c r="Q257" s="31">
        <v>88.44921437994428</v>
      </c>
      <c r="R257" s="32">
        <v>192081.36915111452</v>
      </c>
      <c r="S257" s="33">
        <f t="shared" si="42"/>
        <v>102.22531620602156</v>
      </c>
      <c r="T257" s="34">
        <f t="shared" si="43"/>
        <v>92.723005059364823</v>
      </c>
      <c r="U257" s="32">
        <v>0</v>
      </c>
      <c r="V257" s="33">
        <f t="shared" si="44"/>
        <v>0</v>
      </c>
      <c r="W257" s="35">
        <f t="shared" si="45"/>
        <v>92.723005059364823</v>
      </c>
      <c r="X257" s="36">
        <v>0</v>
      </c>
      <c r="Y257" s="37">
        <f t="shared" si="46"/>
        <v>0</v>
      </c>
      <c r="Z257" s="38">
        <f t="shared" si="47"/>
        <v>0</v>
      </c>
      <c r="AA257" s="39">
        <f t="shared" si="48"/>
        <v>0</v>
      </c>
      <c r="AB257" s="40">
        <f t="shared" si="49"/>
        <v>92.723005059364823</v>
      </c>
      <c r="AC257" s="32">
        <f t="shared" si="50"/>
        <v>192081.36915111452</v>
      </c>
      <c r="AD257" s="33">
        <f t="shared" si="51"/>
        <v>102.22531620602156</v>
      </c>
      <c r="AE257" s="35">
        <f t="shared" si="52"/>
        <v>92.723005059364823</v>
      </c>
      <c r="AF257" s="41"/>
      <c r="AG257" s="119">
        <v>0</v>
      </c>
      <c r="AH257" s="41"/>
      <c r="AI257" s="32">
        <v>0</v>
      </c>
      <c r="AJ257" s="33">
        <f t="shared" si="53"/>
        <v>88.44921437994428</v>
      </c>
      <c r="AK257" s="33">
        <v>0</v>
      </c>
      <c r="AL257" s="42">
        <f t="shared" si="54"/>
        <v>0</v>
      </c>
      <c r="AM257" s="43">
        <f t="shared" si="55"/>
        <v>0</v>
      </c>
      <c r="AO257" s="44">
        <v>11226.918155765959</v>
      </c>
      <c r="AQ257" s="44">
        <v>217501.20710784313</v>
      </c>
      <c r="AS257" s="220"/>
      <c r="AT257" s="86">
        <v>-962417.95</v>
      </c>
      <c r="AU257" s="86">
        <v>-410089.76072087639</v>
      </c>
      <c r="AV257" s="86">
        <v>-3735.5132009018471</v>
      </c>
      <c r="AW257" s="86">
        <v>-146460</v>
      </c>
      <c r="AX257" s="129">
        <v>-326038.06463899999</v>
      </c>
    </row>
    <row r="258" spans="1:50">
      <c r="A258" s="26">
        <v>747</v>
      </c>
      <c r="B258" s="27">
        <v>5517</v>
      </c>
      <c r="C258" s="28">
        <v>371</v>
      </c>
      <c r="D258" s="29" t="s">
        <v>359</v>
      </c>
      <c r="E258" s="7">
        <v>444</v>
      </c>
      <c r="F258" s="7">
        <v>791360.33333333337</v>
      </c>
      <c r="G258" s="2">
        <v>1.8666666666666665</v>
      </c>
      <c r="H258" s="7">
        <v>423639.42495126702</v>
      </c>
      <c r="I258" s="7">
        <v>84350.333333333328</v>
      </c>
      <c r="J258" s="30">
        <v>0</v>
      </c>
      <c r="K258" s="4">
        <v>1.65</v>
      </c>
      <c r="L258" s="7">
        <v>699005.05116959056</v>
      </c>
      <c r="M258" s="7">
        <v>86567.558333333334</v>
      </c>
      <c r="N258" s="7">
        <v>785572.60950292391</v>
      </c>
      <c r="O258" s="31">
        <v>1769.3076790606394</v>
      </c>
      <c r="P258" s="31">
        <v>2391.9120957014184</v>
      </c>
      <c r="Q258" s="31">
        <v>73.970430696024266</v>
      </c>
      <c r="R258" s="32">
        <v>102281.45356574719</v>
      </c>
      <c r="S258" s="33">
        <f t="shared" si="42"/>
        <v>230.36363415708826</v>
      </c>
      <c r="T258" s="34">
        <f t="shared" si="43"/>
        <v>83.601371338495241</v>
      </c>
      <c r="U258" s="32">
        <v>25474</v>
      </c>
      <c r="V258" s="33">
        <f t="shared" si="44"/>
        <v>57.373873873873876</v>
      </c>
      <c r="W258" s="35">
        <f t="shared" si="45"/>
        <v>86.000032810084534</v>
      </c>
      <c r="X258" s="36">
        <v>0</v>
      </c>
      <c r="Y258" s="37">
        <f t="shared" si="46"/>
        <v>0</v>
      </c>
      <c r="Z258" s="38">
        <f t="shared" si="47"/>
        <v>25474</v>
      </c>
      <c r="AA258" s="39">
        <f t="shared" si="48"/>
        <v>57.373873873873876</v>
      </c>
      <c r="AB258" s="40">
        <f t="shared" si="49"/>
        <v>86.000032810084534</v>
      </c>
      <c r="AC258" s="32">
        <f t="shared" si="50"/>
        <v>127755.45356574719</v>
      </c>
      <c r="AD258" s="33">
        <f t="shared" si="51"/>
        <v>287.73750803096215</v>
      </c>
      <c r="AE258" s="35">
        <f t="shared" si="52"/>
        <v>86.000032810084534</v>
      </c>
      <c r="AF258" s="41"/>
      <c r="AG258" s="119">
        <v>0</v>
      </c>
      <c r="AH258" s="41"/>
      <c r="AI258" s="32">
        <v>17388.669814709938</v>
      </c>
      <c r="AJ258" s="33">
        <f t="shared" si="53"/>
        <v>73.970430696024266</v>
      </c>
      <c r="AK258" s="33">
        <v>0</v>
      </c>
      <c r="AL258" s="42">
        <f t="shared" si="54"/>
        <v>0</v>
      </c>
      <c r="AM258" s="43">
        <f t="shared" si="55"/>
        <v>17388.669814709938</v>
      </c>
      <c r="AO258" s="44">
        <v>2350.6423048491406</v>
      </c>
      <c r="AQ258" s="44">
        <v>42363.942495126706</v>
      </c>
      <c r="AS258" s="220"/>
      <c r="AT258" s="86">
        <v>-234046.05</v>
      </c>
      <c r="AU258" s="86">
        <v>-99727.868053446684</v>
      </c>
      <c r="AV258" s="86">
        <v>-908.42250476234119</v>
      </c>
      <c r="AW258" s="86">
        <v>-23760</v>
      </c>
      <c r="AX258" s="129">
        <v>-79287.717483</v>
      </c>
    </row>
    <row r="259" spans="1:50">
      <c r="A259" s="26">
        <v>748</v>
      </c>
      <c r="B259" s="27">
        <v>5518</v>
      </c>
      <c r="C259" s="28">
        <v>371</v>
      </c>
      <c r="D259" s="29" t="s">
        <v>360</v>
      </c>
      <c r="E259" s="7">
        <v>657.33333333333337</v>
      </c>
      <c r="F259" s="7">
        <v>1345086.6666666667</v>
      </c>
      <c r="G259" s="2">
        <v>1.75</v>
      </c>
      <c r="H259" s="7">
        <v>768620.95238095243</v>
      </c>
      <c r="I259" s="7">
        <v>105499.66666666667</v>
      </c>
      <c r="J259" s="30">
        <v>0</v>
      </c>
      <c r="K259" s="4">
        <v>1.65</v>
      </c>
      <c r="L259" s="7">
        <v>1268224.5714285711</v>
      </c>
      <c r="M259" s="7">
        <v>131775.86250000002</v>
      </c>
      <c r="N259" s="7">
        <v>1400000.4339285712</v>
      </c>
      <c r="O259" s="31">
        <v>2129.8181043538098</v>
      </c>
      <c r="P259" s="31">
        <v>2391.9120957014184</v>
      </c>
      <c r="Q259" s="31">
        <v>89.042490657636364</v>
      </c>
      <c r="R259" s="32">
        <v>63744.753282289756</v>
      </c>
      <c r="S259" s="33">
        <f t="shared" ref="S259:S322" si="56">R259/E259</f>
        <v>96.974776798615238</v>
      </c>
      <c r="T259" s="34">
        <f t="shared" ref="T259:T322" si="57">(N259+R259)/E259*100/$O$383</f>
        <v>93.09676911431086</v>
      </c>
      <c r="U259" s="32">
        <v>0</v>
      </c>
      <c r="V259" s="33">
        <f t="shared" ref="V259:V322" si="58">U259/E259</f>
        <v>0</v>
      </c>
      <c r="W259" s="35">
        <f t="shared" ref="W259:W322" si="59">(N259+R259+U259)/E259*100/$O$383</f>
        <v>93.09676911431086</v>
      </c>
      <c r="X259" s="36">
        <v>0</v>
      </c>
      <c r="Y259" s="37">
        <f t="shared" ref="Y259:Y322" si="60">Z259-U259</f>
        <v>0</v>
      </c>
      <c r="Z259" s="38">
        <f t="shared" ref="Z259:Z322" si="61">IF(X259=0,U259,U259-(U259*X259/100))</f>
        <v>0</v>
      </c>
      <c r="AA259" s="39">
        <f t="shared" ref="AA259:AA322" si="62">Z259/E259</f>
        <v>0</v>
      </c>
      <c r="AB259" s="40">
        <f t="shared" ref="AB259:AB322" si="63">(N259+R259+Z259)/E259*100/$O$383</f>
        <v>93.09676911431086</v>
      </c>
      <c r="AC259" s="32">
        <f t="shared" ref="AC259:AC322" si="64">R259+Z259</f>
        <v>63744.753282289756</v>
      </c>
      <c r="AD259" s="33">
        <f t="shared" ref="AD259:AD322" si="65">S259+AA259</f>
        <v>96.974776798615238</v>
      </c>
      <c r="AE259" s="35">
        <f t="shared" ref="AE259:AE322" si="66">(N259+AC259)/E259*100/$O$383</f>
        <v>93.09676911431086</v>
      </c>
      <c r="AF259" s="41"/>
      <c r="AG259" s="119">
        <v>0</v>
      </c>
      <c r="AH259" s="41"/>
      <c r="AI259" s="32">
        <v>11219.041745678845</v>
      </c>
      <c r="AJ259" s="33">
        <f t="shared" ref="AJ259:AJ322" si="67">Q259</f>
        <v>89.042490657636364</v>
      </c>
      <c r="AK259" s="33">
        <v>0</v>
      </c>
      <c r="AL259" s="42">
        <f t="shared" ref="AL259:AL322" si="68">AM259-AI259</f>
        <v>0</v>
      </c>
      <c r="AM259" s="43">
        <f t="shared" ref="AM259:AM322" si="69">IF(AK259=0,AI259,AI259-(AI259*AK259/100))</f>
        <v>11219.041745678845</v>
      </c>
      <c r="AO259" s="44">
        <v>4506.6346573819401</v>
      </c>
      <c r="AQ259" s="44">
        <v>76862.095238095237</v>
      </c>
      <c r="AS259" s="220"/>
      <c r="AT259" s="86">
        <v>-340524.15</v>
      </c>
      <c r="AU259" s="86">
        <v>-145098.56846457519</v>
      </c>
      <c r="AV259" s="86">
        <v>-1321.704831104769</v>
      </c>
      <c r="AW259" s="86">
        <v>-36068</v>
      </c>
      <c r="AX259" s="129">
        <v>-115359.27247</v>
      </c>
    </row>
    <row r="260" spans="1:50">
      <c r="A260" s="26">
        <v>749</v>
      </c>
      <c r="B260" s="27">
        <v>5519</v>
      </c>
      <c r="C260" s="28">
        <v>371</v>
      </c>
      <c r="D260" s="29" t="s">
        <v>361</v>
      </c>
      <c r="E260" s="7">
        <v>2820.3333333333335</v>
      </c>
      <c r="F260" s="7">
        <v>6088939.666666667</v>
      </c>
      <c r="G260" s="2">
        <v>1.55</v>
      </c>
      <c r="H260" s="7">
        <v>3928348.1720430106</v>
      </c>
      <c r="I260" s="7">
        <v>508525.33333333331</v>
      </c>
      <c r="J260" s="30">
        <v>0</v>
      </c>
      <c r="K260" s="4">
        <v>1.65</v>
      </c>
      <c r="L260" s="7">
        <v>6481774.4838709682</v>
      </c>
      <c r="M260" s="7">
        <v>617771.10416666663</v>
      </c>
      <c r="N260" s="7">
        <v>7099545.5880376352</v>
      </c>
      <c r="O260" s="31">
        <v>2517.2718076010997</v>
      </c>
      <c r="P260" s="31">
        <v>2391.9120957014184</v>
      </c>
      <c r="Q260" s="31">
        <v>105.24098323366353</v>
      </c>
      <c r="R260" s="32">
        <v>-130815.78442726171</v>
      </c>
      <c r="S260" s="33">
        <f t="shared" si="56"/>
        <v>-46.383093402882061</v>
      </c>
      <c r="T260" s="34">
        <f t="shared" si="57"/>
        <v>103.30181943720795</v>
      </c>
      <c r="U260" s="32">
        <v>0</v>
      </c>
      <c r="V260" s="33">
        <f t="shared" si="58"/>
        <v>0</v>
      </c>
      <c r="W260" s="35">
        <f t="shared" si="59"/>
        <v>103.30181943720795</v>
      </c>
      <c r="X260" s="36">
        <v>0</v>
      </c>
      <c r="Y260" s="37">
        <f t="shared" si="60"/>
        <v>0</v>
      </c>
      <c r="Z260" s="38">
        <f t="shared" si="61"/>
        <v>0</v>
      </c>
      <c r="AA260" s="39">
        <f t="shared" si="62"/>
        <v>0</v>
      </c>
      <c r="AB260" s="40">
        <f t="shared" si="63"/>
        <v>103.30181943720795</v>
      </c>
      <c r="AC260" s="32">
        <f t="shared" si="64"/>
        <v>-130815.78442726171</v>
      </c>
      <c r="AD260" s="33">
        <f t="shared" si="65"/>
        <v>-46.383093402882061</v>
      </c>
      <c r="AE260" s="35">
        <f t="shared" si="66"/>
        <v>103.30181943720795</v>
      </c>
      <c r="AF260" s="41"/>
      <c r="AG260" s="119">
        <v>0</v>
      </c>
      <c r="AH260" s="41"/>
      <c r="AI260" s="32">
        <v>0</v>
      </c>
      <c r="AJ260" s="33">
        <f t="shared" si="67"/>
        <v>105.24098323366353</v>
      </c>
      <c r="AK260" s="33">
        <v>0</v>
      </c>
      <c r="AL260" s="42">
        <f t="shared" si="68"/>
        <v>0</v>
      </c>
      <c r="AM260" s="43">
        <f t="shared" si="69"/>
        <v>0</v>
      </c>
      <c r="AO260" s="44">
        <v>32089.054902374886</v>
      </c>
      <c r="AQ260" s="44">
        <v>392834.81720430107</v>
      </c>
      <c r="AS260" s="220"/>
      <c r="AT260" s="86">
        <v>-1470117.85</v>
      </c>
      <c r="AU260" s="86">
        <v>-626422.52065219916</v>
      </c>
      <c r="AV260" s="86">
        <v>-5706.0912496940027</v>
      </c>
      <c r="AW260" s="86">
        <v>-269745</v>
      </c>
      <c r="AX260" s="129">
        <v>-498031.42102499999</v>
      </c>
    </row>
    <row r="261" spans="1:50">
      <c r="A261" s="26">
        <v>750</v>
      </c>
      <c r="B261" s="27">
        <v>5520</v>
      </c>
      <c r="C261" s="28">
        <v>371</v>
      </c>
      <c r="D261" s="29" t="s">
        <v>362</v>
      </c>
      <c r="E261" s="7">
        <v>1354</v>
      </c>
      <c r="F261" s="7">
        <v>3309647</v>
      </c>
      <c r="G261" s="2">
        <v>1.7666666666666666</v>
      </c>
      <c r="H261" s="7">
        <v>1874186.0675381264</v>
      </c>
      <c r="I261" s="7">
        <v>256485.33333333334</v>
      </c>
      <c r="J261" s="30">
        <v>0</v>
      </c>
      <c r="K261" s="4">
        <v>1.65</v>
      </c>
      <c r="L261" s="7">
        <v>3092407.0114379078</v>
      </c>
      <c r="M261" s="7">
        <v>313442.90416666662</v>
      </c>
      <c r="N261" s="7">
        <v>3405849.9156045746</v>
      </c>
      <c r="O261" s="31">
        <v>2515.3987559856532</v>
      </c>
      <c r="P261" s="31">
        <v>2391.9120957014184</v>
      </c>
      <c r="Q261" s="31">
        <v>105.16267552248917</v>
      </c>
      <c r="R261" s="32">
        <v>-61864.347069195945</v>
      </c>
      <c r="S261" s="33">
        <f t="shared" si="56"/>
        <v>-45.690064305166871</v>
      </c>
      <c r="T261" s="34">
        <f t="shared" si="57"/>
        <v>103.25248557916809</v>
      </c>
      <c r="U261" s="32">
        <v>0</v>
      </c>
      <c r="V261" s="33">
        <f t="shared" si="58"/>
        <v>0</v>
      </c>
      <c r="W261" s="35">
        <f t="shared" si="59"/>
        <v>103.25248557916809</v>
      </c>
      <c r="X261" s="36">
        <v>0</v>
      </c>
      <c r="Y261" s="37">
        <f t="shared" si="60"/>
        <v>0</v>
      </c>
      <c r="Z261" s="38">
        <f t="shared" si="61"/>
        <v>0</v>
      </c>
      <c r="AA261" s="39">
        <f t="shared" si="62"/>
        <v>0</v>
      </c>
      <c r="AB261" s="40">
        <f t="shared" si="63"/>
        <v>103.25248557916809</v>
      </c>
      <c r="AC261" s="32">
        <f t="shared" si="64"/>
        <v>-61864.347069195945</v>
      </c>
      <c r="AD261" s="33">
        <f t="shared" si="65"/>
        <v>-45.690064305166871</v>
      </c>
      <c r="AE261" s="35">
        <f t="shared" si="66"/>
        <v>103.25248557916809</v>
      </c>
      <c r="AF261" s="41"/>
      <c r="AG261" s="119">
        <v>0</v>
      </c>
      <c r="AH261" s="41"/>
      <c r="AI261" s="32">
        <v>0</v>
      </c>
      <c r="AJ261" s="33">
        <f t="shared" si="67"/>
        <v>105.16267552248917</v>
      </c>
      <c r="AK261" s="33">
        <v>0</v>
      </c>
      <c r="AL261" s="42">
        <f t="shared" si="68"/>
        <v>0</v>
      </c>
      <c r="AM261" s="43">
        <f t="shared" si="69"/>
        <v>0</v>
      </c>
      <c r="AO261" s="44">
        <v>7868.2580790214824</v>
      </c>
      <c r="AQ261" s="44">
        <v>187418.60675381264</v>
      </c>
      <c r="AS261" s="220"/>
      <c r="AT261" s="86">
        <v>-699566.2</v>
      </c>
      <c r="AU261" s="86">
        <v>-298087.69352239009</v>
      </c>
      <c r="AV261" s="86">
        <v>-2715.2848493995252</v>
      </c>
      <c r="AW261" s="86">
        <v>-151793</v>
      </c>
      <c r="AX261" s="129">
        <v>-236991.85884999999</v>
      </c>
    </row>
    <row r="262" spans="1:50">
      <c r="A262" s="26">
        <v>751</v>
      </c>
      <c r="B262" s="27">
        <v>5521</v>
      </c>
      <c r="C262" s="28"/>
      <c r="D262" s="29" t="s">
        <v>363</v>
      </c>
      <c r="E262" s="7">
        <v>2647.6666666666665</v>
      </c>
      <c r="F262" s="7">
        <v>4700709.666666667</v>
      </c>
      <c r="G262" s="2">
        <v>1.4166666666666667</v>
      </c>
      <c r="H262" s="7">
        <v>3317098.0952380956</v>
      </c>
      <c r="I262" s="7">
        <v>438897.33333333331</v>
      </c>
      <c r="J262" s="30">
        <v>0</v>
      </c>
      <c r="K262" s="4">
        <v>1.65</v>
      </c>
      <c r="L262" s="7">
        <v>5473211.8571428573</v>
      </c>
      <c r="M262" s="7">
        <v>539389.47083333333</v>
      </c>
      <c r="N262" s="7">
        <v>6012601.3279761905</v>
      </c>
      <c r="O262" s="31">
        <v>2270.905701111491</v>
      </c>
      <c r="P262" s="31">
        <v>2391.9120957014184</v>
      </c>
      <c r="Q262" s="31">
        <v>94.941018325573424</v>
      </c>
      <c r="R262" s="32">
        <v>118542.30104142785</v>
      </c>
      <c r="S262" s="33">
        <f t="shared" si="56"/>
        <v>44.772365998273145</v>
      </c>
      <c r="T262" s="34">
        <f t="shared" si="57"/>
        <v>96.812841545111183</v>
      </c>
      <c r="U262" s="32">
        <v>0</v>
      </c>
      <c r="V262" s="33">
        <f t="shared" si="58"/>
        <v>0</v>
      </c>
      <c r="W262" s="35">
        <f t="shared" si="59"/>
        <v>96.812841545111183</v>
      </c>
      <c r="X262" s="36">
        <v>0</v>
      </c>
      <c r="Y262" s="37">
        <f t="shared" si="60"/>
        <v>0</v>
      </c>
      <c r="Z262" s="38">
        <f t="shared" si="61"/>
        <v>0</v>
      </c>
      <c r="AA262" s="39">
        <f t="shared" si="62"/>
        <v>0</v>
      </c>
      <c r="AB262" s="40">
        <f t="shared" si="63"/>
        <v>96.812841545111183</v>
      </c>
      <c r="AC262" s="32">
        <f t="shared" si="64"/>
        <v>118542.30104142785</v>
      </c>
      <c r="AD262" s="33">
        <f t="shared" si="65"/>
        <v>44.772365998273145</v>
      </c>
      <c r="AE262" s="35">
        <f t="shared" si="66"/>
        <v>96.812841545111183</v>
      </c>
      <c r="AF262" s="41"/>
      <c r="AG262" s="119">
        <v>0</v>
      </c>
      <c r="AH262" s="41"/>
      <c r="AI262" s="32">
        <v>0</v>
      </c>
      <c r="AJ262" s="33">
        <f t="shared" si="67"/>
        <v>94.941018325573424</v>
      </c>
      <c r="AK262" s="33">
        <v>0</v>
      </c>
      <c r="AL262" s="42">
        <f t="shared" si="68"/>
        <v>0</v>
      </c>
      <c r="AM262" s="43">
        <f t="shared" si="69"/>
        <v>0</v>
      </c>
      <c r="AO262" s="44">
        <v>16014.953167839456</v>
      </c>
      <c r="AQ262" s="44">
        <v>331709.80952380953</v>
      </c>
      <c r="AS262" s="220"/>
      <c r="AT262" s="86">
        <v>-1353352</v>
      </c>
      <c r="AU262" s="86">
        <v>-576668.17768927081</v>
      </c>
      <c r="AV262" s="86">
        <v>-5252.8782638015819</v>
      </c>
      <c r="AW262" s="86">
        <v>-186122</v>
      </c>
      <c r="AX262" s="129">
        <v>-458474.69164400001</v>
      </c>
    </row>
    <row r="263" spans="1:50">
      <c r="A263" s="26">
        <v>754</v>
      </c>
      <c r="B263" s="27">
        <v>5524</v>
      </c>
      <c r="C263" s="28"/>
      <c r="D263" s="29" t="s">
        <v>364</v>
      </c>
      <c r="E263" s="7">
        <v>935</v>
      </c>
      <c r="F263" s="7">
        <v>1610058.3333333333</v>
      </c>
      <c r="G263" s="2">
        <v>1.8666666666666665</v>
      </c>
      <c r="H263" s="7">
        <v>862219.34697855765</v>
      </c>
      <c r="I263" s="7">
        <v>176762.66666666666</v>
      </c>
      <c r="J263" s="30">
        <v>0</v>
      </c>
      <c r="K263" s="4">
        <v>1.65</v>
      </c>
      <c r="L263" s="7">
        <v>1422661.92251462</v>
      </c>
      <c r="M263" s="7">
        <v>181191.125</v>
      </c>
      <c r="N263" s="7">
        <v>1603853.04751462</v>
      </c>
      <c r="O263" s="31">
        <v>1715.3508529568128</v>
      </c>
      <c r="P263" s="31">
        <v>2391.9120957014184</v>
      </c>
      <c r="Q263" s="31">
        <v>71.71462764202434</v>
      </c>
      <c r="R263" s="32">
        <v>234056.36192749624</v>
      </c>
      <c r="S263" s="33">
        <f t="shared" si="56"/>
        <v>250.32765981550401</v>
      </c>
      <c r="T263" s="34">
        <f t="shared" si="57"/>
        <v>82.180215414475271</v>
      </c>
      <c r="U263" s="32">
        <v>85427</v>
      </c>
      <c r="V263" s="33">
        <f t="shared" si="58"/>
        <v>91.365775401069513</v>
      </c>
      <c r="W263" s="35">
        <f t="shared" si="59"/>
        <v>85.999995228510485</v>
      </c>
      <c r="X263" s="36">
        <v>0</v>
      </c>
      <c r="Y263" s="37">
        <f t="shared" si="60"/>
        <v>0</v>
      </c>
      <c r="Z263" s="38">
        <f t="shared" si="61"/>
        <v>85427</v>
      </c>
      <c r="AA263" s="39">
        <f t="shared" si="62"/>
        <v>91.365775401069513</v>
      </c>
      <c r="AB263" s="40">
        <f t="shared" si="63"/>
        <v>85.999995228510485</v>
      </c>
      <c r="AC263" s="32">
        <f t="shared" si="64"/>
        <v>319483.36192749627</v>
      </c>
      <c r="AD263" s="33">
        <f t="shared" si="65"/>
        <v>341.6934352165735</v>
      </c>
      <c r="AE263" s="35">
        <f t="shared" si="66"/>
        <v>85.999995228510485</v>
      </c>
      <c r="AF263" s="41"/>
      <c r="AG263" s="119">
        <v>0</v>
      </c>
      <c r="AH263" s="41"/>
      <c r="AI263" s="32">
        <v>49871.997378424021</v>
      </c>
      <c r="AJ263" s="33">
        <f t="shared" si="67"/>
        <v>71.71462764202434</v>
      </c>
      <c r="AK263" s="33">
        <v>0</v>
      </c>
      <c r="AL263" s="42">
        <f t="shared" si="68"/>
        <v>0</v>
      </c>
      <c r="AM263" s="43">
        <f t="shared" si="69"/>
        <v>49871.997378424021</v>
      </c>
      <c r="AO263" s="44">
        <v>3625.7956736885026</v>
      </c>
      <c r="AQ263" s="44">
        <v>86221.934697855759</v>
      </c>
      <c r="AS263" s="220"/>
      <c r="AT263" s="86">
        <v>-487124.4</v>
      </c>
      <c r="AU263" s="86">
        <v>-207565.47482772311</v>
      </c>
      <c r="AV263" s="86">
        <v>-1890.7167296921696</v>
      </c>
      <c r="AW263" s="86">
        <v>-34720</v>
      </c>
      <c r="AX263" s="129">
        <v>-165023.00759699999</v>
      </c>
    </row>
    <row r="264" spans="1:50">
      <c r="A264" s="26">
        <v>755</v>
      </c>
      <c r="B264" s="27">
        <v>5525</v>
      </c>
      <c r="C264" s="28">
        <v>371</v>
      </c>
      <c r="D264" s="29" t="s">
        <v>365</v>
      </c>
      <c r="E264" s="7">
        <v>2277.3333333333335</v>
      </c>
      <c r="F264" s="7">
        <v>4071557.3333333335</v>
      </c>
      <c r="G264" s="2">
        <v>1.7666666666666666</v>
      </c>
      <c r="H264" s="7">
        <v>2307193.9106753818</v>
      </c>
      <c r="I264" s="7">
        <v>330397</v>
      </c>
      <c r="J264" s="30">
        <v>0</v>
      </c>
      <c r="K264" s="4">
        <v>1.65</v>
      </c>
      <c r="L264" s="7">
        <v>3806869.9526143786</v>
      </c>
      <c r="M264" s="7">
        <v>424151.52083333331</v>
      </c>
      <c r="N264" s="7">
        <v>4231021.4734477121</v>
      </c>
      <c r="O264" s="31">
        <v>1857.8841364670866</v>
      </c>
      <c r="P264" s="31">
        <v>2391.9120957014184</v>
      </c>
      <c r="Q264" s="31">
        <v>77.673595940500888</v>
      </c>
      <c r="R264" s="32">
        <v>449979.07882363774</v>
      </c>
      <c r="S264" s="33">
        <f t="shared" si="56"/>
        <v>197.59034491670275</v>
      </c>
      <c r="T264" s="34">
        <f t="shared" si="57"/>
        <v>85.934365442515514</v>
      </c>
      <c r="U264" s="32">
        <v>3575</v>
      </c>
      <c r="V264" s="33">
        <f t="shared" si="58"/>
        <v>1.56981850117096</v>
      </c>
      <c r="W264" s="35">
        <f t="shared" si="59"/>
        <v>85.99999571814277</v>
      </c>
      <c r="X264" s="36">
        <v>0</v>
      </c>
      <c r="Y264" s="37">
        <f t="shared" si="60"/>
        <v>0</v>
      </c>
      <c r="Z264" s="38">
        <f t="shared" si="61"/>
        <v>3575</v>
      </c>
      <c r="AA264" s="39">
        <f t="shared" si="62"/>
        <v>1.56981850117096</v>
      </c>
      <c r="AB264" s="40">
        <f t="shared" si="63"/>
        <v>85.99999571814277</v>
      </c>
      <c r="AC264" s="32">
        <f t="shared" si="64"/>
        <v>453554.07882363774</v>
      </c>
      <c r="AD264" s="33">
        <f t="shared" si="65"/>
        <v>199.16016341787372</v>
      </c>
      <c r="AE264" s="35">
        <f t="shared" si="66"/>
        <v>85.99999571814277</v>
      </c>
      <c r="AF264" s="41"/>
      <c r="AG264" s="119">
        <v>0</v>
      </c>
      <c r="AH264" s="41"/>
      <c r="AI264" s="32">
        <v>0</v>
      </c>
      <c r="AJ264" s="33">
        <f t="shared" si="67"/>
        <v>77.673595940500888</v>
      </c>
      <c r="AK264" s="33">
        <v>0</v>
      </c>
      <c r="AL264" s="42">
        <f t="shared" si="68"/>
        <v>0</v>
      </c>
      <c r="AM264" s="43">
        <f t="shared" si="69"/>
        <v>0</v>
      </c>
      <c r="AO264" s="44">
        <v>19594.41734006568</v>
      </c>
      <c r="AQ264" s="44">
        <v>230719.39106753815</v>
      </c>
      <c r="AS264" s="220"/>
      <c r="AT264" s="86">
        <v>-1166629.55</v>
      </c>
      <c r="AU264" s="86">
        <v>-497105.06537410349</v>
      </c>
      <c r="AV264" s="86">
        <v>-4528.1367929692087</v>
      </c>
      <c r="AW264" s="86">
        <v>-205736</v>
      </c>
      <c r="AX264" s="129">
        <v>-395218.77637699997</v>
      </c>
    </row>
    <row r="265" spans="1:50">
      <c r="A265" s="26">
        <v>756</v>
      </c>
      <c r="B265" s="27">
        <v>5526</v>
      </c>
      <c r="C265" s="28"/>
      <c r="D265" s="29" t="s">
        <v>366</v>
      </c>
      <c r="E265" s="7">
        <v>1135</v>
      </c>
      <c r="F265" s="7">
        <v>2253062.3333333335</v>
      </c>
      <c r="G265" s="2">
        <v>1.5</v>
      </c>
      <c r="H265" s="7">
        <v>1502041.5555555553</v>
      </c>
      <c r="I265" s="7">
        <v>210953.66666666666</v>
      </c>
      <c r="J265" s="30">
        <v>0</v>
      </c>
      <c r="K265" s="4">
        <v>1.65</v>
      </c>
      <c r="L265" s="7">
        <v>2478368.5666666664</v>
      </c>
      <c r="M265" s="7">
        <v>258096.75416666665</v>
      </c>
      <c r="N265" s="7">
        <v>2736465.3208333328</v>
      </c>
      <c r="O265" s="31">
        <v>2410.9826615271654</v>
      </c>
      <c r="P265" s="31">
        <v>2391.9120957014184</v>
      </c>
      <c r="Q265" s="31">
        <v>100.7972937575766</v>
      </c>
      <c r="R265" s="32">
        <v>-8008.6841185224357</v>
      </c>
      <c r="S265" s="33">
        <f t="shared" si="56"/>
        <v>-7.0561093555263747</v>
      </c>
      <c r="T265" s="34">
        <f t="shared" si="57"/>
        <v>100.5022950672732</v>
      </c>
      <c r="U265" s="32">
        <v>0</v>
      </c>
      <c r="V265" s="33">
        <f t="shared" si="58"/>
        <v>0</v>
      </c>
      <c r="W265" s="35">
        <f t="shared" si="59"/>
        <v>100.5022950672732</v>
      </c>
      <c r="X265" s="36">
        <v>0</v>
      </c>
      <c r="Y265" s="37">
        <f t="shared" si="60"/>
        <v>0</v>
      </c>
      <c r="Z265" s="38">
        <f t="shared" si="61"/>
        <v>0</v>
      </c>
      <c r="AA265" s="39">
        <f t="shared" si="62"/>
        <v>0</v>
      </c>
      <c r="AB265" s="40">
        <f t="shared" si="63"/>
        <v>100.5022950672732</v>
      </c>
      <c r="AC265" s="32">
        <f t="shared" si="64"/>
        <v>-8008.6841185224357</v>
      </c>
      <c r="AD265" s="33">
        <f t="shared" si="65"/>
        <v>-7.0561093555263747</v>
      </c>
      <c r="AE265" s="35">
        <f t="shared" si="66"/>
        <v>100.5022950672732</v>
      </c>
      <c r="AF265" s="41"/>
      <c r="AG265" s="119">
        <v>0</v>
      </c>
      <c r="AH265" s="41"/>
      <c r="AI265" s="32">
        <v>168595.40634387505</v>
      </c>
      <c r="AJ265" s="33">
        <f t="shared" si="67"/>
        <v>100.7972937575766</v>
      </c>
      <c r="AK265" s="33">
        <v>0</v>
      </c>
      <c r="AL265" s="42">
        <f t="shared" si="68"/>
        <v>0</v>
      </c>
      <c r="AM265" s="43">
        <f t="shared" si="69"/>
        <v>168595.40634387505</v>
      </c>
      <c r="AO265" s="44">
        <v>9648.3908338659749</v>
      </c>
      <c r="AQ265" s="44">
        <v>150204.15555555557</v>
      </c>
      <c r="AS265" s="220"/>
      <c r="AT265" s="86">
        <v>-578170.9</v>
      </c>
      <c r="AU265" s="86">
        <v>-246360.7114111518</v>
      </c>
      <c r="AV265" s="86">
        <v>-2244.1030667096079</v>
      </c>
      <c r="AW265" s="86">
        <v>-145657</v>
      </c>
      <c r="AX265" s="129">
        <v>-195866.800991</v>
      </c>
    </row>
    <row r="266" spans="1:50">
      <c r="A266" s="26">
        <v>761</v>
      </c>
      <c r="B266" s="27">
        <v>1501</v>
      </c>
      <c r="C266" s="28"/>
      <c r="D266" s="29" t="s">
        <v>74</v>
      </c>
      <c r="E266" s="7">
        <v>841.33333333333337</v>
      </c>
      <c r="F266" s="7">
        <v>914219.33333333337</v>
      </c>
      <c r="G266" s="2">
        <v>1.7</v>
      </c>
      <c r="H266" s="7">
        <v>537776.07843137253</v>
      </c>
      <c r="I266" s="7">
        <v>109640.33333333333</v>
      </c>
      <c r="J266" s="30">
        <v>0</v>
      </c>
      <c r="K266" s="4">
        <v>1.65</v>
      </c>
      <c r="L266" s="7">
        <v>887330.5294117647</v>
      </c>
      <c r="M266" s="7">
        <v>109664.15833333333</v>
      </c>
      <c r="N266" s="7">
        <v>996994.68774509802</v>
      </c>
      <c r="O266" s="31">
        <v>1185.0174577001958</v>
      </c>
      <c r="P266" s="31">
        <v>2391.9120957014184</v>
      </c>
      <c r="Q266" s="31">
        <v>49.542684274636535</v>
      </c>
      <c r="R266" s="32">
        <v>375698.25484552723</v>
      </c>
      <c r="S266" s="33">
        <f t="shared" si="56"/>
        <v>446.5510160604523</v>
      </c>
      <c r="T266" s="34">
        <f t="shared" si="57"/>
        <v>68.211891093020967</v>
      </c>
      <c r="U266" s="32">
        <v>357967</v>
      </c>
      <c r="V266" s="33">
        <f t="shared" si="58"/>
        <v>425.47583201267827</v>
      </c>
      <c r="W266" s="35">
        <f t="shared" si="59"/>
        <v>85.999995964320973</v>
      </c>
      <c r="X266" s="36">
        <v>0</v>
      </c>
      <c r="Y266" s="37">
        <f t="shared" si="60"/>
        <v>0</v>
      </c>
      <c r="Z266" s="38">
        <f t="shared" si="61"/>
        <v>357967</v>
      </c>
      <c r="AA266" s="39">
        <f t="shared" si="62"/>
        <v>425.47583201267827</v>
      </c>
      <c r="AB266" s="40">
        <f t="shared" si="63"/>
        <v>85.999995964320973</v>
      </c>
      <c r="AC266" s="32">
        <f t="shared" si="64"/>
        <v>733665.25484552723</v>
      </c>
      <c r="AD266" s="33">
        <f t="shared" si="65"/>
        <v>872.02684807313062</v>
      </c>
      <c r="AE266" s="35">
        <f t="shared" si="66"/>
        <v>85.999995964320973</v>
      </c>
      <c r="AF266" s="41"/>
      <c r="AG266" s="119">
        <v>0</v>
      </c>
      <c r="AH266" s="41"/>
      <c r="AI266" s="32">
        <v>398724.09399248066</v>
      </c>
      <c r="AJ266" s="33">
        <f t="shared" si="67"/>
        <v>49.542684274636535</v>
      </c>
      <c r="AK266" s="33">
        <v>0</v>
      </c>
      <c r="AL266" s="42">
        <f t="shared" si="68"/>
        <v>0</v>
      </c>
      <c r="AM266" s="43">
        <f t="shared" si="69"/>
        <v>398724.09399248066</v>
      </c>
      <c r="AO266" s="44">
        <v>6164.1813481791842</v>
      </c>
      <c r="AQ266" s="44">
        <v>53777.607843137252</v>
      </c>
      <c r="AS266" s="220"/>
      <c r="AT266" s="86">
        <v>-432085</v>
      </c>
      <c r="AU266" s="86">
        <v>-184112.98717559388</v>
      </c>
      <c r="AV266" s="86">
        <v>-1677.0877010997069</v>
      </c>
      <c r="AW266" s="86">
        <v>-69576</v>
      </c>
      <c r="AX266" s="129">
        <v>-146377.32458399999</v>
      </c>
    </row>
    <row r="267" spans="1:50">
      <c r="A267" s="26">
        <v>762</v>
      </c>
      <c r="B267" s="27">
        <v>1502</v>
      </c>
      <c r="C267" s="28"/>
      <c r="D267" s="29" t="s">
        <v>75</v>
      </c>
      <c r="E267" s="7">
        <v>2142</v>
      </c>
      <c r="F267" s="7">
        <v>3015609</v>
      </c>
      <c r="G267" s="2">
        <v>1.8533333333333335</v>
      </c>
      <c r="H267" s="7">
        <v>1631334.6813771811</v>
      </c>
      <c r="I267" s="7">
        <v>495331.33333333331</v>
      </c>
      <c r="J267" s="30">
        <v>0</v>
      </c>
      <c r="K267" s="4">
        <v>1.65</v>
      </c>
      <c r="L267" s="7">
        <v>2691702.2242723494</v>
      </c>
      <c r="M267" s="7">
        <v>407880.96249999997</v>
      </c>
      <c r="N267" s="7">
        <v>3099583.1867723493</v>
      </c>
      <c r="O267" s="31">
        <v>1447.0509742167831</v>
      </c>
      <c r="P267" s="31">
        <v>2391.9120957014184</v>
      </c>
      <c r="Q267" s="31">
        <v>60.497665312087541</v>
      </c>
      <c r="R267" s="32">
        <v>748840.23322143266</v>
      </c>
      <c r="S267" s="33">
        <f t="shared" si="56"/>
        <v>349.59861494931499</v>
      </c>
      <c r="T267" s="34">
        <f t="shared" si="57"/>
        <v>75.113529146615079</v>
      </c>
      <c r="U267" s="32">
        <v>557766</v>
      </c>
      <c r="V267" s="33">
        <f t="shared" si="58"/>
        <v>260.39495798319325</v>
      </c>
      <c r="W267" s="35">
        <f t="shared" si="59"/>
        <v>86.000006055660265</v>
      </c>
      <c r="X267" s="36">
        <v>0</v>
      </c>
      <c r="Y267" s="37">
        <f t="shared" si="60"/>
        <v>0</v>
      </c>
      <c r="Z267" s="38">
        <f t="shared" si="61"/>
        <v>557766</v>
      </c>
      <c r="AA267" s="39">
        <f t="shared" si="62"/>
        <v>260.39495798319325</v>
      </c>
      <c r="AB267" s="40">
        <f t="shared" si="63"/>
        <v>86.000006055660265</v>
      </c>
      <c r="AC267" s="32">
        <f t="shared" si="64"/>
        <v>1306606.2332214327</v>
      </c>
      <c r="AD267" s="33">
        <f t="shared" si="65"/>
        <v>609.99357293250819</v>
      </c>
      <c r="AE267" s="35">
        <f t="shared" si="66"/>
        <v>86.000006055660265</v>
      </c>
      <c r="AF267" s="41"/>
      <c r="AG267" s="119">
        <v>0</v>
      </c>
      <c r="AH267" s="41"/>
      <c r="AI267" s="32">
        <v>1693825.7077287184</v>
      </c>
      <c r="AJ267" s="33">
        <f t="shared" si="67"/>
        <v>60.497665312087541</v>
      </c>
      <c r="AK267" s="33">
        <v>0</v>
      </c>
      <c r="AL267" s="42">
        <f t="shared" si="68"/>
        <v>0</v>
      </c>
      <c r="AM267" s="43">
        <f t="shared" si="69"/>
        <v>1693825.7077287184</v>
      </c>
      <c r="AO267" s="44">
        <v>15813.87658790093</v>
      </c>
      <c r="AQ267" s="44">
        <v>163133.46813771816</v>
      </c>
      <c r="AS267" s="220"/>
      <c r="AT267" s="86">
        <v>-1098730.45</v>
      </c>
      <c r="AU267" s="86">
        <v>-468173.02453222446</v>
      </c>
      <c r="AV267" s="86">
        <v>-4264.5944399392547</v>
      </c>
      <c r="AW267" s="86">
        <v>-130851</v>
      </c>
      <c r="AX267" s="129">
        <v>-372216.62537099997</v>
      </c>
    </row>
    <row r="268" spans="1:50">
      <c r="A268" s="26">
        <v>763</v>
      </c>
      <c r="B268" s="27">
        <v>1503</v>
      </c>
      <c r="C268" s="28"/>
      <c r="D268" s="29" t="s">
        <v>76</v>
      </c>
      <c r="E268" s="7">
        <v>1700</v>
      </c>
      <c r="F268" s="7">
        <v>2519199</v>
      </c>
      <c r="G268" s="2">
        <v>1.76</v>
      </c>
      <c r="H268" s="7">
        <v>1430162.8835978836</v>
      </c>
      <c r="I268" s="7">
        <v>365457</v>
      </c>
      <c r="J268" s="30">
        <v>0</v>
      </c>
      <c r="K268" s="4">
        <v>1.65</v>
      </c>
      <c r="L268" s="7">
        <v>2359768.7579365079</v>
      </c>
      <c r="M268" s="7">
        <v>302405.10000000003</v>
      </c>
      <c r="N268" s="7">
        <v>2662173.857936508</v>
      </c>
      <c r="O268" s="31">
        <v>1565.984622315593</v>
      </c>
      <c r="P268" s="31">
        <v>2391.9120957014184</v>
      </c>
      <c r="Q268" s="31">
        <v>65.469990520549402</v>
      </c>
      <c r="R268" s="32">
        <v>519508.38075968408</v>
      </c>
      <c r="S268" s="33">
        <f t="shared" si="56"/>
        <v>305.59316515275532</v>
      </c>
      <c r="T268" s="34">
        <f t="shared" si="57"/>
        <v>78.246094027946043</v>
      </c>
      <c r="U268" s="32">
        <v>315293</v>
      </c>
      <c r="V268" s="33">
        <f t="shared" si="58"/>
        <v>185.4664705882353</v>
      </c>
      <c r="W268" s="35">
        <f t="shared" si="59"/>
        <v>85.999993969400549</v>
      </c>
      <c r="X268" s="36">
        <v>0</v>
      </c>
      <c r="Y268" s="37">
        <f t="shared" si="60"/>
        <v>0</v>
      </c>
      <c r="Z268" s="38">
        <f t="shared" si="61"/>
        <v>315293</v>
      </c>
      <c r="AA268" s="39">
        <f t="shared" si="62"/>
        <v>185.4664705882353</v>
      </c>
      <c r="AB268" s="40">
        <f t="shared" si="63"/>
        <v>85.999993969400549</v>
      </c>
      <c r="AC268" s="32">
        <f t="shared" si="64"/>
        <v>834801.38075968414</v>
      </c>
      <c r="AD268" s="33">
        <f t="shared" si="65"/>
        <v>491.05963574099064</v>
      </c>
      <c r="AE268" s="35">
        <f t="shared" si="66"/>
        <v>85.999993969400549</v>
      </c>
      <c r="AF268" s="41"/>
      <c r="AG268" s="119">
        <v>0</v>
      </c>
      <c r="AH268" s="41"/>
      <c r="AI268" s="32">
        <v>398805.53305623517</v>
      </c>
      <c r="AJ268" s="33">
        <f t="shared" si="67"/>
        <v>65.469990520549402</v>
      </c>
      <c r="AK268" s="33">
        <v>0</v>
      </c>
      <c r="AL268" s="42">
        <f t="shared" si="68"/>
        <v>0</v>
      </c>
      <c r="AM268" s="43">
        <f t="shared" si="69"/>
        <v>398805.53305623517</v>
      </c>
      <c r="AO268" s="44">
        <v>12515.942244043157</v>
      </c>
      <c r="AQ268" s="44">
        <v>143016.28835978833</v>
      </c>
      <c r="AS268" s="220"/>
      <c r="AT268" s="86">
        <v>-869828.3</v>
      </c>
      <c r="AU268" s="86">
        <v>-370636.9777546777</v>
      </c>
      <c r="AV268" s="86">
        <v>-3376.1372649519099</v>
      </c>
      <c r="AW268" s="86">
        <v>-122401</v>
      </c>
      <c r="AX268" s="129">
        <v>-294671.495085</v>
      </c>
    </row>
    <row r="269" spans="1:50">
      <c r="A269" s="26">
        <v>764</v>
      </c>
      <c r="B269" s="27">
        <v>1504</v>
      </c>
      <c r="C269" s="28"/>
      <c r="D269" s="29" t="s">
        <v>77</v>
      </c>
      <c r="E269" s="7">
        <v>256</v>
      </c>
      <c r="F269" s="7">
        <v>348375</v>
      </c>
      <c r="G269" s="2">
        <v>1.84</v>
      </c>
      <c r="H269" s="7">
        <v>189334.23913043478</v>
      </c>
      <c r="I269" s="7">
        <v>36442.333333333336</v>
      </c>
      <c r="J269" s="30">
        <v>0</v>
      </c>
      <c r="K269" s="4">
        <v>1.65</v>
      </c>
      <c r="L269" s="7">
        <v>312401.49456521735</v>
      </c>
      <c r="M269" s="7">
        <v>39010.64166666667</v>
      </c>
      <c r="N269" s="7">
        <v>351412.13623188401</v>
      </c>
      <c r="O269" s="31">
        <v>1372.7036571557969</v>
      </c>
      <c r="P269" s="31">
        <v>2391.9120957014184</v>
      </c>
      <c r="Q269" s="31">
        <v>57.389385656050088</v>
      </c>
      <c r="R269" s="32">
        <v>96539.423299041286</v>
      </c>
      <c r="S269" s="33">
        <f t="shared" si="56"/>
        <v>377.10712226188002</v>
      </c>
      <c r="T269" s="34">
        <f t="shared" si="57"/>
        <v>73.155312963311502</v>
      </c>
      <c r="U269" s="32">
        <v>78652</v>
      </c>
      <c r="V269" s="33">
        <f t="shared" si="58"/>
        <v>307.234375</v>
      </c>
      <c r="W269" s="35">
        <f t="shared" si="59"/>
        <v>86.00003144406756</v>
      </c>
      <c r="X269" s="36">
        <v>0</v>
      </c>
      <c r="Y269" s="37">
        <f t="shared" si="60"/>
        <v>0</v>
      </c>
      <c r="Z269" s="38">
        <f t="shared" si="61"/>
        <v>78652</v>
      </c>
      <c r="AA269" s="39">
        <f t="shared" si="62"/>
        <v>307.234375</v>
      </c>
      <c r="AB269" s="40">
        <f t="shared" si="63"/>
        <v>86.00003144406756</v>
      </c>
      <c r="AC269" s="32">
        <f t="shared" si="64"/>
        <v>175191.42329904129</v>
      </c>
      <c r="AD269" s="33">
        <f t="shared" si="65"/>
        <v>684.34149726188002</v>
      </c>
      <c r="AE269" s="35">
        <f t="shared" si="66"/>
        <v>86.00003144406756</v>
      </c>
      <c r="AF269" s="41"/>
      <c r="AG269" s="119">
        <v>0</v>
      </c>
      <c r="AH269" s="41"/>
      <c r="AI269" s="32">
        <v>26046.735084912572</v>
      </c>
      <c r="AJ269" s="33">
        <f t="shared" si="67"/>
        <v>57.389385656050088</v>
      </c>
      <c r="AK269" s="33">
        <v>0</v>
      </c>
      <c r="AL269" s="42">
        <f t="shared" si="68"/>
        <v>0</v>
      </c>
      <c r="AM269" s="43">
        <f t="shared" si="69"/>
        <v>26046.735084912572</v>
      </c>
      <c r="AO269" s="44">
        <v>1982.2799329107411</v>
      </c>
      <c r="AQ269" s="44">
        <v>18933.423913043476</v>
      </c>
      <c r="AS269" s="220"/>
      <c r="AT269" s="86">
        <v>-130654.3</v>
      </c>
      <c r="AU269" s="86">
        <v>-55672.26040785815</v>
      </c>
      <c r="AV269" s="86">
        <v>-507.11937628491137</v>
      </c>
      <c r="AW269" s="86">
        <v>-24413</v>
      </c>
      <c r="AX269" s="129">
        <v>-44261.714814999999</v>
      </c>
    </row>
    <row r="270" spans="1:50">
      <c r="A270" s="26">
        <v>765</v>
      </c>
      <c r="B270" s="27">
        <v>1505</v>
      </c>
      <c r="C270" s="28"/>
      <c r="D270" s="29" t="s">
        <v>78</v>
      </c>
      <c r="E270" s="7">
        <v>285.33333333333331</v>
      </c>
      <c r="F270" s="7">
        <v>385759.66666666669</v>
      </c>
      <c r="G270" s="2">
        <v>2.04</v>
      </c>
      <c r="H270" s="7">
        <v>189097.8758169935</v>
      </c>
      <c r="I270" s="7">
        <v>33912</v>
      </c>
      <c r="J270" s="30">
        <v>0</v>
      </c>
      <c r="K270" s="4">
        <v>1.65</v>
      </c>
      <c r="L270" s="7">
        <v>312011.49509803922</v>
      </c>
      <c r="M270" s="7">
        <v>34022.9</v>
      </c>
      <c r="N270" s="7">
        <v>346034.39509803924</v>
      </c>
      <c r="O270" s="31">
        <v>1212.7373659978011</v>
      </c>
      <c r="P270" s="31">
        <v>2391.9120957014184</v>
      </c>
      <c r="Q270" s="31">
        <v>50.701585905989191</v>
      </c>
      <c r="R270" s="32">
        <v>124489.40679724322</v>
      </c>
      <c r="S270" s="33">
        <f t="shared" si="56"/>
        <v>436.29464999033843</v>
      </c>
      <c r="T270" s="34">
        <f t="shared" si="57"/>
        <v>68.941999120773147</v>
      </c>
      <c r="U270" s="32">
        <v>116420</v>
      </c>
      <c r="V270" s="33">
        <f t="shared" si="58"/>
        <v>408.01401869158883</v>
      </c>
      <c r="W270" s="35">
        <f t="shared" si="59"/>
        <v>86.000068245673006</v>
      </c>
      <c r="X270" s="36">
        <v>0</v>
      </c>
      <c r="Y270" s="37">
        <f t="shared" si="60"/>
        <v>0</v>
      </c>
      <c r="Z270" s="38">
        <f t="shared" si="61"/>
        <v>116420</v>
      </c>
      <c r="AA270" s="39">
        <f t="shared" si="62"/>
        <v>408.01401869158883</v>
      </c>
      <c r="AB270" s="40">
        <f t="shared" si="63"/>
        <v>86.000068245673006</v>
      </c>
      <c r="AC270" s="32">
        <f t="shared" si="64"/>
        <v>240909.40679724322</v>
      </c>
      <c r="AD270" s="33">
        <f t="shared" si="65"/>
        <v>844.3086686819272</v>
      </c>
      <c r="AE270" s="35">
        <f t="shared" si="66"/>
        <v>86.000068245673006</v>
      </c>
      <c r="AF270" s="41"/>
      <c r="AG270" s="119">
        <v>0</v>
      </c>
      <c r="AH270" s="41"/>
      <c r="AI270" s="32">
        <v>15315.190306063188</v>
      </c>
      <c r="AJ270" s="33">
        <f t="shared" si="67"/>
        <v>50.701585905989191</v>
      </c>
      <c r="AK270" s="33">
        <v>0</v>
      </c>
      <c r="AL270" s="42">
        <f t="shared" si="68"/>
        <v>0</v>
      </c>
      <c r="AM270" s="43">
        <f t="shared" si="69"/>
        <v>15315.190306063188</v>
      </c>
      <c r="AO270" s="44">
        <v>3055.298831626535</v>
      </c>
      <c r="AQ270" s="44">
        <v>18909.787581699347</v>
      </c>
      <c r="AS270" s="220"/>
      <c r="AT270" s="86">
        <v>-147629.04999999999</v>
      </c>
      <c r="AU270" s="86">
        <v>-62905.270618327908</v>
      </c>
      <c r="AV270" s="86">
        <v>-573.00496454239988</v>
      </c>
      <c r="AW270" s="86">
        <v>-27431</v>
      </c>
      <c r="AX270" s="129">
        <v>-50012.252566000003</v>
      </c>
    </row>
    <row r="271" spans="1:50">
      <c r="A271" s="26">
        <v>766</v>
      </c>
      <c r="B271" s="27">
        <v>1506</v>
      </c>
      <c r="C271" s="28"/>
      <c r="D271" s="29" t="s">
        <v>79</v>
      </c>
      <c r="E271" s="7">
        <v>803</v>
      </c>
      <c r="F271" s="7">
        <v>914198</v>
      </c>
      <c r="G271" s="2">
        <v>1.74</v>
      </c>
      <c r="H271" s="7">
        <v>525401.14942528738</v>
      </c>
      <c r="I271" s="7">
        <v>118745.66666666667</v>
      </c>
      <c r="J271" s="30">
        <v>0</v>
      </c>
      <c r="K271" s="4">
        <v>1.65</v>
      </c>
      <c r="L271" s="7">
        <v>866911.89655172417</v>
      </c>
      <c r="M271" s="7">
        <v>103337.52625</v>
      </c>
      <c r="N271" s="7">
        <v>970249.42280172417</v>
      </c>
      <c r="O271" s="31">
        <v>1208.2807257804784</v>
      </c>
      <c r="P271" s="31">
        <v>2391.9120957014184</v>
      </c>
      <c r="Q271" s="31">
        <v>50.515264668459942</v>
      </c>
      <c r="R271" s="32">
        <v>351668.71631721052</v>
      </c>
      <c r="S271" s="33">
        <f t="shared" si="56"/>
        <v>437.94360687074783</v>
      </c>
      <c r="T271" s="34">
        <f t="shared" si="57"/>
        <v>68.824616741129717</v>
      </c>
      <c r="U271" s="32">
        <v>329889</v>
      </c>
      <c r="V271" s="33">
        <f t="shared" si="58"/>
        <v>410.82067247820675</v>
      </c>
      <c r="W271" s="35">
        <f t="shared" si="59"/>
        <v>86.000025202690878</v>
      </c>
      <c r="X271" s="36">
        <v>0</v>
      </c>
      <c r="Y271" s="37">
        <f t="shared" si="60"/>
        <v>0</v>
      </c>
      <c r="Z271" s="38">
        <f t="shared" si="61"/>
        <v>329889</v>
      </c>
      <c r="AA271" s="39">
        <f t="shared" si="62"/>
        <v>410.82067247820675</v>
      </c>
      <c r="AB271" s="40">
        <f t="shared" si="63"/>
        <v>86.000025202690878</v>
      </c>
      <c r="AC271" s="32">
        <f t="shared" si="64"/>
        <v>681557.71631721058</v>
      </c>
      <c r="AD271" s="33">
        <f t="shared" si="65"/>
        <v>848.76427934895457</v>
      </c>
      <c r="AE271" s="35">
        <f t="shared" si="66"/>
        <v>86.000025202690878</v>
      </c>
      <c r="AF271" s="41"/>
      <c r="AG271" s="119">
        <v>0</v>
      </c>
      <c r="AH271" s="41"/>
      <c r="AI271" s="32">
        <v>566357.02718219312</v>
      </c>
      <c r="AJ271" s="33">
        <f t="shared" si="67"/>
        <v>50.515264668459942</v>
      </c>
      <c r="AK271" s="33">
        <v>0</v>
      </c>
      <c r="AL271" s="42">
        <f t="shared" si="68"/>
        <v>0</v>
      </c>
      <c r="AM271" s="43">
        <f t="shared" si="69"/>
        <v>566357.02718219312</v>
      </c>
      <c r="AO271" s="44">
        <v>5198.9596912572688</v>
      </c>
      <c r="AQ271" s="44">
        <v>52540.114942528737</v>
      </c>
      <c r="AS271" s="220"/>
      <c r="AT271" s="86">
        <v>-417682.2</v>
      </c>
      <c r="AU271" s="86">
        <v>-177975.88760307408</v>
      </c>
      <c r="AV271" s="86">
        <v>-1621.1847777297166</v>
      </c>
      <c r="AW271" s="86">
        <v>-53680</v>
      </c>
      <c r="AX271" s="129">
        <v>-141498.08043100001</v>
      </c>
    </row>
    <row r="272" spans="1:50">
      <c r="A272" s="26">
        <v>767</v>
      </c>
      <c r="B272" s="27">
        <v>1507</v>
      </c>
      <c r="C272" s="28"/>
      <c r="D272" s="72" t="s">
        <v>80</v>
      </c>
      <c r="E272" s="7">
        <v>966</v>
      </c>
      <c r="F272" s="7">
        <v>1561609.6666666667</v>
      </c>
      <c r="G272" s="2">
        <v>1.6833333333333333</v>
      </c>
      <c r="H272" s="7">
        <v>927581.27153891872</v>
      </c>
      <c r="I272" s="7">
        <v>134878.66666666666</v>
      </c>
      <c r="J272" s="30">
        <v>0</v>
      </c>
      <c r="K272" s="4">
        <v>1.65</v>
      </c>
      <c r="L272" s="7">
        <v>1530509.0980392154</v>
      </c>
      <c r="M272" s="7">
        <v>138331.10833333334</v>
      </c>
      <c r="N272" s="7">
        <v>1668840.2063725488</v>
      </c>
      <c r="O272" s="31">
        <v>1727.5778533877317</v>
      </c>
      <c r="P272" s="31">
        <v>2391.9120957014184</v>
      </c>
      <c r="Q272" s="31">
        <v>72.22580865293574</v>
      </c>
      <c r="R272" s="32">
        <v>237446.34488775791</v>
      </c>
      <c r="S272" s="33">
        <f t="shared" si="56"/>
        <v>245.80366965606407</v>
      </c>
      <c r="T272" s="34">
        <f t="shared" si="57"/>
        <v>82.50225945134946</v>
      </c>
      <c r="U272" s="32">
        <v>80818</v>
      </c>
      <c r="V272" s="33">
        <f t="shared" si="58"/>
        <v>83.662525879917183</v>
      </c>
      <c r="W272" s="35">
        <f t="shared" si="59"/>
        <v>85.999985226066244</v>
      </c>
      <c r="X272" s="36">
        <v>0</v>
      </c>
      <c r="Y272" s="37">
        <f t="shared" si="60"/>
        <v>0</v>
      </c>
      <c r="Z272" s="38">
        <f t="shared" si="61"/>
        <v>80818</v>
      </c>
      <c r="AA272" s="39">
        <f t="shared" si="62"/>
        <v>83.662525879917183</v>
      </c>
      <c r="AB272" s="40">
        <f t="shared" si="63"/>
        <v>85.999985226066244</v>
      </c>
      <c r="AC272" s="32">
        <f t="shared" si="64"/>
        <v>318264.34488775791</v>
      </c>
      <c r="AD272" s="33">
        <f t="shared" si="65"/>
        <v>329.46619553598123</v>
      </c>
      <c r="AE272" s="35">
        <f t="shared" si="66"/>
        <v>85.999985226066244</v>
      </c>
      <c r="AF272" s="41"/>
      <c r="AG272" s="119">
        <v>0</v>
      </c>
      <c r="AH272" s="41"/>
      <c r="AI272" s="32">
        <v>72047.396355586985</v>
      </c>
      <c r="AJ272" s="33">
        <f t="shared" si="67"/>
        <v>72.22580865293574</v>
      </c>
      <c r="AK272" s="33">
        <v>0</v>
      </c>
      <c r="AL272" s="42">
        <f t="shared" si="68"/>
        <v>0</v>
      </c>
      <c r="AM272" s="43">
        <f t="shared" si="69"/>
        <v>72047.396355586985</v>
      </c>
      <c r="AO272" s="44">
        <v>4694.9875478395306</v>
      </c>
      <c r="AQ272" s="44">
        <v>92758.127153891852</v>
      </c>
      <c r="AS272" s="220"/>
      <c r="AT272" s="86">
        <v>-502041.65</v>
      </c>
      <c r="AU272" s="86">
        <v>-213921.75652783288</v>
      </c>
      <c r="AV272" s="86">
        <v>-1948.6161860396594</v>
      </c>
      <c r="AW272" s="86">
        <v>-67243</v>
      </c>
      <c r="AX272" s="129">
        <v>-170076.510469</v>
      </c>
    </row>
    <row r="273" spans="1:50">
      <c r="A273" s="26">
        <v>768</v>
      </c>
      <c r="B273" s="27">
        <v>1508</v>
      </c>
      <c r="C273" s="28">
        <v>942</v>
      </c>
      <c r="D273" s="29" t="s">
        <v>81</v>
      </c>
      <c r="E273" s="7">
        <v>12496</v>
      </c>
      <c r="F273" s="7">
        <v>25520408.333333332</v>
      </c>
      <c r="G273" s="2">
        <v>1.6633333333333333</v>
      </c>
      <c r="H273" s="7">
        <v>15343616.806387225</v>
      </c>
      <c r="I273" s="7">
        <v>2247334.3333333335</v>
      </c>
      <c r="J273" s="30">
        <v>0</v>
      </c>
      <c r="K273" s="4">
        <v>1.65</v>
      </c>
      <c r="L273" s="7">
        <v>25316967.730538923</v>
      </c>
      <c r="M273" s="7">
        <v>2549962.5916666663</v>
      </c>
      <c r="N273" s="7">
        <v>27866930.322205588</v>
      </c>
      <c r="O273" s="31">
        <v>2230.0680475516638</v>
      </c>
      <c r="P273" s="31">
        <v>2391.9120957014184</v>
      </c>
      <c r="Q273" s="31">
        <v>93.233695818478878</v>
      </c>
      <c r="R273" s="32">
        <v>748289.19350135315</v>
      </c>
      <c r="S273" s="33">
        <f t="shared" si="56"/>
        <v>59.882297815409181</v>
      </c>
      <c r="T273" s="34">
        <f t="shared" si="57"/>
        <v>95.737228365641613</v>
      </c>
      <c r="U273" s="32">
        <v>0</v>
      </c>
      <c r="V273" s="33">
        <f t="shared" si="58"/>
        <v>0</v>
      </c>
      <c r="W273" s="35">
        <f t="shared" si="59"/>
        <v>95.737228365641613</v>
      </c>
      <c r="X273" s="36">
        <v>0</v>
      </c>
      <c r="Y273" s="37">
        <f t="shared" si="60"/>
        <v>0</v>
      </c>
      <c r="Z273" s="38">
        <f t="shared" si="61"/>
        <v>0</v>
      </c>
      <c r="AA273" s="39">
        <f t="shared" si="62"/>
        <v>0</v>
      </c>
      <c r="AB273" s="40">
        <f t="shared" si="63"/>
        <v>95.737228365641613</v>
      </c>
      <c r="AC273" s="32">
        <f t="shared" si="64"/>
        <v>748289.19350135315</v>
      </c>
      <c r="AD273" s="33">
        <f t="shared" si="65"/>
        <v>59.882297815409181</v>
      </c>
      <c r="AE273" s="35">
        <f t="shared" si="66"/>
        <v>95.737228365641613</v>
      </c>
      <c r="AF273" s="41"/>
      <c r="AG273" s="119">
        <v>0</v>
      </c>
      <c r="AH273" s="41"/>
      <c r="AI273" s="32">
        <v>0</v>
      </c>
      <c r="AJ273" s="33">
        <f t="shared" si="67"/>
        <v>93.233695818478878</v>
      </c>
      <c r="AK273" s="33">
        <v>0</v>
      </c>
      <c r="AL273" s="42">
        <f t="shared" si="68"/>
        <v>0</v>
      </c>
      <c r="AM273" s="43">
        <f t="shared" si="69"/>
        <v>0</v>
      </c>
      <c r="AO273" s="44">
        <v>115864.18339989203</v>
      </c>
      <c r="AQ273" s="44">
        <v>1534361.6806387228</v>
      </c>
      <c r="AS273" s="220"/>
      <c r="AT273" s="86">
        <v>-6422120.75</v>
      </c>
      <c r="AU273" s="86">
        <v>-2736488.862961059</v>
      </c>
      <c r="AV273" s="86">
        <v>-24926.714224083142</v>
      </c>
      <c r="AW273" s="86">
        <v>-1150020</v>
      </c>
      <c r="AX273" s="129">
        <v>-2175620.1159899998</v>
      </c>
    </row>
    <row r="274" spans="1:50">
      <c r="A274" s="26">
        <v>769</v>
      </c>
      <c r="B274" s="27">
        <v>1509</v>
      </c>
      <c r="C274" s="28"/>
      <c r="D274" s="29" t="s">
        <v>82</v>
      </c>
      <c r="E274" s="7">
        <v>2403</v>
      </c>
      <c r="F274" s="7">
        <v>3875199.6666666665</v>
      </c>
      <c r="G274" s="2">
        <v>1.6733333333333336</v>
      </c>
      <c r="H274" s="7">
        <v>2314181.3580246917</v>
      </c>
      <c r="I274" s="7">
        <v>589492</v>
      </c>
      <c r="J274" s="30">
        <v>0</v>
      </c>
      <c r="K274" s="4">
        <v>1.65</v>
      </c>
      <c r="L274" s="7">
        <v>3818399.2407407407</v>
      </c>
      <c r="M274" s="7">
        <v>468156.21249999997</v>
      </c>
      <c r="N274" s="7">
        <v>4286555.453240741</v>
      </c>
      <c r="O274" s="31">
        <v>1783.8349784605664</v>
      </c>
      <c r="P274" s="31">
        <v>2391.9120957014184</v>
      </c>
      <c r="Q274" s="31">
        <v>74.577781585968538</v>
      </c>
      <c r="R274" s="32">
        <v>540647.44571001385</v>
      </c>
      <c r="S274" s="33">
        <f t="shared" si="56"/>
        <v>224.98853337911521</v>
      </c>
      <c r="T274" s="34">
        <f t="shared" si="57"/>
        <v>83.984002399160104</v>
      </c>
      <c r="U274" s="32">
        <v>115875</v>
      </c>
      <c r="V274" s="33">
        <f t="shared" si="58"/>
        <v>48.220973782771537</v>
      </c>
      <c r="W274" s="35">
        <f t="shared" si="59"/>
        <v>86.000003483373476</v>
      </c>
      <c r="X274" s="36">
        <v>0</v>
      </c>
      <c r="Y274" s="37">
        <f t="shared" si="60"/>
        <v>0</v>
      </c>
      <c r="Z274" s="38">
        <f t="shared" si="61"/>
        <v>115875</v>
      </c>
      <c r="AA274" s="39">
        <f t="shared" si="62"/>
        <v>48.220973782771537</v>
      </c>
      <c r="AB274" s="40">
        <f t="shared" si="63"/>
        <v>86.000003483373476</v>
      </c>
      <c r="AC274" s="32">
        <f t="shared" si="64"/>
        <v>656522.44571001385</v>
      </c>
      <c r="AD274" s="33">
        <f t="shared" si="65"/>
        <v>273.20950716188673</v>
      </c>
      <c r="AE274" s="35">
        <f t="shared" si="66"/>
        <v>86.000003483373476</v>
      </c>
      <c r="AF274" s="41"/>
      <c r="AG274" s="119">
        <v>0</v>
      </c>
      <c r="AH274" s="41"/>
      <c r="AI274" s="32">
        <v>101534.64844775945</v>
      </c>
      <c r="AJ274" s="33">
        <f t="shared" si="67"/>
        <v>74.577781585968538</v>
      </c>
      <c r="AK274" s="33">
        <v>0</v>
      </c>
      <c r="AL274" s="42">
        <f t="shared" si="68"/>
        <v>0</v>
      </c>
      <c r="AM274" s="43">
        <f t="shared" si="69"/>
        <v>101534.64844775945</v>
      </c>
      <c r="AO274" s="44">
        <v>20735.413326353148</v>
      </c>
      <c r="AQ274" s="44">
        <v>231418.13580246913</v>
      </c>
      <c r="AS274" s="220"/>
      <c r="AT274" s="86">
        <v>-1260762.3500000001</v>
      </c>
      <c r="AU274" s="86">
        <v>-537215.39472307218</v>
      </c>
      <c r="AV274" s="86">
        <v>-4893.5023278516446</v>
      </c>
      <c r="AW274" s="86">
        <v>-181725</v>
      </c>
      <c r="AX274" s="129">
        <v>-427108.12209000002</v>
      </c>
    </row>
    <row r="275" spans="1:50">
      <c r="A275" s="26">
        <v>781</v>
      </c>
      <c r="B275" s="27">
        <v>1301</v>
      </c>
      <c r="C275" s="28"/>
      <c r="D275" s="29" t="s">
        <v>65</v>
      </c>
      <c r="E275" s="7">
        <v>233</v>
      </c>
      <c r="F275" s="7">
        <v>378422.33333333331</v>
      </c>
      <c r="G275" s="2">
        <v>1.9400000000000002</v>
      </c>
      <c r="H275" s="7">
        <v>195063.05841924399</v>
      </c>
      <c r="I275" s="7">
        <v>203591.33333333334</v>
      </c>
      <c r="J275" s="30">
        <v>0</v>
      </c>
      <c r="K275" s="4">
        <v>1.65</v>
      </c>
      <c r="L275" s="7">
        <v>321854.04639175261</v>
      </c>
      <c r="M275" s="7">
        <v>169027.32375000001</v>
      </c>
      <c r="N275" s="7">
        <v>490881.37014175265</v>
      </c>
      <c r="O275" s="31">
        <v>2106.7869963165349</v>
      </c>
      <c r="P275" s="31">
        <v>2391.9120957014184</v>
      </c>
      <c r="Q275" s="31">
        <v>88.079616307919892</v>
      </c>
      <c r="R275" s="32">
        <v>24580.634817970797</v>
      </c>
      <c r="S275" s="33">
        <f t="shared" si="56"/>
        <v>105.49628677240685</v>
      </c>
      <c r="T275" s="34">
        <f t="shared" si="57"/>
        <v>92.490158273989465</v>
      </c>
      <c r="U275" s="32">
        <v>0</v>
      </c>
      <c r="V275" s="33">
        <f t="shared" si="58"/>
        <v>0</v>
      </c>
      <c r="W275" s="35">
        <f t="shared" si="59"/>
        <v>92.490158273989465</v>
      </c>
      <c r="X275" s="36">
        <v>0</v>
      </c>
      <c r="Y275" s="37">
        <f t="shared" si="60"/>
        <v>0</v>
      </c>
      <c r="Z275" s="38">
        <f t="shared" si="61"/>
        <v>0</v>
      </c>
      <c r="AA275" s="39">
        <f t="shared" si="62"/>
        <v>0</v>
      </c>
      <c r="AB275" s="40">
        <f t="shared" si="63"/>
        <v>92.490158273989465</v>
      </c>
      <c r="AC275" s="32">
        <f t="shared" si="64"/>
        <v>24580.634817970797</v>
      </c>
      <c r="AD275" s="33">
        <f t="shared" si="65"/>
        <v>105.49628677240685</v>
      </c>
      <c r="AE275" s="35">
        <f t="shared" si="66"/>
        <v>92.490158273989465</v>
      </c>
      <c r="AF275" s="41"/>
      <c r="AG275" s="119">
        <v>0</v>
      </c>
      <c r="AH275" s="41"/>
      <c r="AI275" s="32">
        <v>279600</v>
      </c>
      <c r="AJ275" s="33">
        <f t="shared" si="67"/>
        <v>88.079616307919892</v>
      </c>
      <c r="AK275" s="33">
        <v>0</v>
      </c>
      <c r="AL275" s="42">
        <f t="shared" si="68"/>
        <v>0</v>
      </c>
      <c r="AM275" s="43">
        <f t="shared" si="69"/>
        <v>279600</v>
      </c>
      <c r="AO275" s="44">
        <v>2306.1299730078103</v>
      </c>
      <c r="AQ275" s="44">
        <v>19506.305841924401</v>
      </c>
      <c r="AS275" s="220"/>
      <c r="AT275" s="86">
        <v>-117280.2</v>
      </c>
      <c r="AU275" s="86">
        <v>-49973.525090518342</v>
      </c>
      <c r="AV275" s="86">
        <v>-455.20951886992043</v>
      </c>
      <c r="AW275" s="86">
        <v>-15202</v>
      </c>
      <c r="AX275" s="129">
        <v>-39730.988101000003</v>
      </c>
    </row>
    <row r="276" spans="1:50">
      <c r="A276" s="26">
        <v>782</v>
      </c>
      <c r="B276" s="27">
        <v>1302</v>
      </c>
      <c r="C276" s="28"/>
      <c r="D276" s="29" t="s">
        <v>66</v>
      </c>
      <c r="E276" s="7">
        <v>321.66666666666669</v>
      </c>
      <c r="F276" s="7">
        <v>563766.66666666663</v>
      </c>
      <c r="G276" s="2">
        <v>1.25</v>
      </c>
      <c r="H276" s="7">
        <v>451013.33333333331</v>
      </c>
      <c r="I276" s="7">
        <v>1023623</v>
      </c>
      <c r="J276" s="30">
        <v>0</v>
      </c>
      <c r="K276" s="4">
        <v>1.65</v>
      </c>
      <c r="L276" s="7">
        <v>744172</v>
      </c>
      <c r="M276" s="7">
        <v>847236.50541666662</v>
      </c>
      <c r="N276" s="7">
        <v>1591408.5054166666</v>
      </c>
      <c r="O276" s="31">
        <v>4947.3839546632116</v>
      </c>
      <c r="P276" s="31">
        <v>2391.9120957014184</v>
      </c>
      <c r="Q276" s="31">
        <v>206.83803403788596</v>
      </c>
      <c r="R276" s="32">
        <v>-304143.74241410266</v>
      </c>
      <c r="S276" s="33">
        <f t="shared" si="56"/>
        <v>-945.52458781586313</v>
      </c>
      <c r="T276" s="34">
        <f t="shared" si="57"/>
        <v>167.30796144386807</v>
      </c>
      <c r="U276" s="32">
        <v>0</v>
      </c>
      <c r="V276" s="33">
        <f t="shared" si="58"/>
        <v>0</v>
      </c>
      <c r="W276" s="35">
        <f t="shared" si="59"/>
        <v>167.30796144386807</v>
      </c>
      <c r="X276" s="36">
        <v>0</v>
      </c>
      <c r="Y276" s="37">
        <f t="shared" si="60"/>
        <v>0</v>
      </c>
      <c r="Z276" s="38">
        <f t="shared" si="61"/>
        <v>0</v>
      </c>
      <c r="AA276" s="39">
        <f t="shared" si="62"/>
        <v>0</v>
      </c>
      <c r="AB276" s="40">
        <f t="shared" si="63"/>
        <v>167.30796144386807</v>
      </c>
      <c r="AC276" s="32">
        <f t="shared" si="64"/>
        <v>-304143.74241410266</v>
      </c>
      <c r="AD276" s="33">
        <f t="shared" si="65"/>
        <v>-945.52458781586313</v>
      </c>
      <c r="AE276" s="35">
        <f t="shared" si="66"/>
        <v>167.30796144386807</v>
      </c>
      <c r="AF276" s="41"/>
      <c r="AG276" s="119">
        <v>0</v>
      </c>
      <c r="AH276" s="41"/>
      <c r="AI276" s="32">
        <v>386000</v>
      </c>
      <c r="AJ276" s="33">
        <f t="shared" si="67"/>
        <v>206.83803403788596</v>
      </c>
      <c r="AK276" s="33">
        <v>100</v>
      </c>
      <c r="AL276" s="42">
        <f t="shared" si="68"/>
        <v>-386000</v>
      </c>
      <c r="AM276" s="43">
        <f t="shared" si="69"/>
        <v>0</v>
      </c>
      <c r="AO276" s="44">
        <v>1835.4758452263293</v>
      </c>
      <c r="AQ276" s="44">
        <v>45101.333333333336</v>
      </c>
      <c r="AS276" s="220"/>
      <c r="AT276" s="86">
        <v>-165118.20000000001</v>
      </c>
      <c r="AU276" s="86">
        <v>-70357.462956387666</v>
      </c>
      <c r="AV276" s="86">
        <v>-640.88708577738794</v>
      </c>
      <c r="AW276" s="86">
        <v>-21050</v>
      </c>
      <c r="AX276" s="129">
        <v>-55937.049036999997</v>
      </c>
    </row>
    <row r="277" spans="1:50">
      <c r="A277" s="26">
        <v>783</v>
      </c>
      <c r="B277" s="27">
        <v>1303</v>
      </c>
      <c r="C277" s="28"/>
      <c r="D277" s="29" t="s">
        <v>67</v>
      </c>
      <c r="E277" s="7">
        <v>1233.6666666666667</v>
      </c>
      <c r="F277" s="7">
        <v>2161768.3333333335</v>
      </c>
      <c r="G277" s="2">
        <v>1.99</v>
      </c>
      <c r="H277" s="7">
        <v>1086315.7453936348</v>
      </c>
      <c r="I277" s="7">
        <v>583157.33333333337</v>
      </c>
      <c r="J277" s="30">
        <v>0</v>
      </c>
      <c r="K277" s="4">
        <v>1.65</v>
      </c>
      <c r="L277" s="7">
        <v>1792420.9798994975</v>
      </c>
      <c r="M277" s="7">
        <v>486005.19458333333</v>
      </c>
      <c r="N277" s="7">
        <v>2278426.1744828308</v>
      </c>
      <c r="O277" s="31">
        <v>1846.8734189269094</v>
      </c>
      <c r="P277" s="31">
        <v>2391.9120957014184</v>
      </c>
      <c r="Q277" s="31">
        <v>77.213264745221394</v>
      </c>
      <c r="R277" s="32">
        <v>248786.5376049031</v>
      </c>
      <c r="S277" s="33">
        <f t="shared" si="56"/>
        <v>201.66431040656829</v>
      </c>
      <c r="T277" s="34">
        <f t="shared" si="57"/>
        <v>85.644356789489407</v>
      </c>
      <c r="U277" s="32">
        <v>10494</v>
      </c>
      <c r="V277" s="33">
        <f t="shared" si="58"/>
        <v>8.50634963523372</v>
      </c>
      <c r="W277" s="35">
        <f t="shared" si="59"/>
        <v>85.999986482174208</v>
      </c>
      <c r="X277" s="36">
        <v>0</v>
      </c>
      <c r="Y277" s="37">
        <f t="shared" si="60"/>
        <v>0</v>
      </c>
      <c r="Z277" s="38">
        <f t="shared" si="61"/>
        <v>10494</v>
      </c>
      <c r="AA277" s="39">
        <f t="shared" si="62"/>
        <v>8.50634963523372</v>
      </c>
      <c r="AB277" s="40">
        <f t="shared" si="63"/>
        <v>85.999986482174208</v>
      </c>
      <c r="AC277" s="32">
        <f t="shared" si="64"/>
        <v>259280.5376049031</v>
      </c>
      <c r="AD277" s="33">
        <f t="shared" si="65"/>
        <v>210.17066004180202</v>
      </c>
      <c r="AE277" s="35">
        <f t="shared" si="66"/>
        <v>85.999986482174208</v>
      </c>
      <c r="AF277" s="41"/>
      <c r="AG277" s="119">
        <v>0</v>
      </c>
      <c r="AH277" s="41"/>
      <c r="AI277" s="32">
        <v>465940.49924283032</v>
      </c>
      <c r="AJ277" s="33">
        <f t="shared" si="67"/>
        <v>77.213264745221394</v>
      </c>
      <c r="AK277" s="33">
        <v>0</v>
      </c>
      <c r="AL277" s="42">
        <f t="shared" si="68"/>
        <v>0</v>
      </c>
      <c r="AM277" s="43">
        <f t="shared" si="69"/>
        <v>465940.49924283032</v>
      </c>
      <c r="AO277" s="44">
        <v>10576.768573576517</v>
      </c>
      <c r="AQ277" s="44">
        <v>108631.57453936349</v>
      </c>
      <c r="AS277" s="220"/>
      <c r="AT277" s="86">
        <v>-626523.25</v>
      </c>
      <c r="AU277" s="86">
        <v>-266963.83140461112</v>
      </c>
      <c r="AV277" s="86">
        <v>-2431.7771665945747</v>
      </c>
      <c r="AW277" s="86">
        <v>-100340</v>
      </c>
      <c r="AX277" s="129">
        <v>-212247.120647</v>
      </c>
    </row>
    <row r="278" spans="1:50">
      <c r="A278" s="26">
        <v>784</v>
      </c>
      <c r="B278" s="27">
        <v>1304</v>
      </c>
      <c r="C278" s="28"/>
      <c r="D278" s="29" t="s">
        <v>68</v>
      </c>
      <c r="E278" s="7">
        <v>881</v>
      </c>
      <c r="F278" s="7">
        <v>1374156.6666666667</v>
      </c>
      <c r="G278" s="2">
        <v>1.6000000000000003</v>
      </c>
      <c r="H278" s="7">
        <v>858847.91666666663</v>
      </c>
      <c r="I278" s="7">
        <v>700076.66666666663</v>
      </c>
      <c r="J278" s="30">
        <v>0</v>
      </c>
      <c r="K278" s="4">
        <v>1.65</v>
      </c>
      <c r="L278" s="7">
        <v>1417099.0625</v>
      </c>
      <c r="M278" s="7">
        <v>581582.97375</v>
      </c>
      <c r="N278" s="7">
        <v>1998682.0362499999</v>
      </c>
      <c r="O278" s="31">
        <v>2268.6515734960271</v>
      </c>
      <c r="P278" s="31">
        <v>2391.9120957014184</v>
      </c>
      <c r="Q278" s="31">
        <v>94.846778758010942</v>
      </c>
      <c r="R278" s="32">
        <v>40179.232423291352</v>
      </c>
      <c r="S278" s="33">
        <f t="shared" si="56"/>
        <v>45.606393215994721</v>
      </c>
      <c r="T278" s="34">
        <f t="shared" si="57"/>
        <v>96.75347061754681</v>
      </c>
      <c r="U278" s="32">
        <v>0</v>
      </c>
      <c r="V278" s="33">
        <f t="shared" si="58"/>
        <v>0</v>
      </c>
      <c r="W278" s="35">
        <f t="shared" si="59"/>
        <v>96.75347061754681</v>
      </c>
      <c r="X278" s="36">
        <v>0</v>
      </c>
      <c r="Y278" s="37">
        <f t="shared" si="60"/>
        <v>0</v>
      </c>
      <c r="Z278" s="38">
        <f t="shared" si="61"/>
        <v>0</v>
      </c>
      <c r="AA278" s="39">
        <f t="shared" si="62"/>
        <v>0</v>
      </c>
      <c r="AB278" s="40">
        <f t="shared" si="63"/>
        <v>96.75347061754681</v>
      </c>
      <c r="AC278" s="32">
        <f t="shared" si="64"/>
        <v>40179.232423291352</v>
      </c>
      <c r="AD278" s="33">
        <f t="shared" si="65"/>
        <v>45.606393215994721</v>
      </c>
      <c r="AE278" s="35">
        <f t="shared" si="66"/>
        <v>96.75347061754681</v>
      </c>
      <c r="AF278" s="41"/>
      <c r="AG278" s="119">
        <v>0</v>
      </c>
      <c r="AH278" s="41"/>
      <c r="AI278" s="32">
        <v>984240.15089235478</v>
      </c>
      <c r="AJ278" s="33">
        <f t="shared" si="67"/>
        <v>94.846778758010942</v>
      </c>
      <c r="AK278" s="33">
        <v>0</v>
      </c>
      <c r="AL278" s="42">
        <f t="shared" si="68"/>
        <v>0</v>
      </c>
      <c r="AM278" s="43">
        <f t="shared" si="69"/>
        <v>984240.15089235478</v>
      </c>
      <c r="AO278" s="44">
        <v>5936.8836781598129</v>
      </c>
      <c r="AQ278" s="44">
        <v>85884.791666666672</v>
      </c>
      <c r="AS278" s="220"/>
      <c r="AT278" s="86">
        <v>-455232.45</v>
      </c>
      <c r="AU278" s="86">
        <v>-193976.18291714357</v>
      </c>
      <c r="AV278" s="86">
        <v>-1766.931685087191</v>
      </c>
      <c r="AW278" s="86">
        <v>-95430</v>
      </c>
      <c r="AX278" s="129">
        <v>-154218.96697199999</v>
      </c>
    </row>
    <row r="279" spans="1:50">
      <c r="A279" s="26">
        <v>785</v>
      </c>
      <c r="B279" s="27">
        <v>1305</v>
      </c>
      <c r="C279" s="28"/>
      <c r="D279" s="29" t="s">
        <v>69</v>
      </c>
      <c r="E279" s="7">
        <v>4568.666666666667</v>
      </c>
      <c r="F279" s="7">
        <v>9493729.666666666</v>
      </c>
      <c r="G279" s="2">
        <v>1.9566666666666668</v>
      </c>
      <c r="H279" s="7">
        <v>4851584.0853753304</v>
      </c>
      <c r="I279" s="7">
        <v>1069519</v>
      </c>
      <c r="J279" s="30">
        <v>0</v>
      </c>
      <c r="K279" s="4">
        <v>1.65</v>
      </c>
      <c r="L279" s="7">
        <v>8005113.7408692939</v>
      </c>
      <c r="M279" s="7">
        <v>1009642.5916666668</v>
      </c>
      <c r="N279" s="7">
        <v>9014756.3325359598</v>
      </c>
      <c r="O279" s="31">
        <v>1973.1700713270011</v>
      </c>
      <c r="P279" s="31">
        <v>2391.9120957014184</v>
      </c>
      <c r="Q279" s="31">
        <v>82.493419171760038</v>
      </c>
      <c r="R279" s="32">
        <v>707844.30961601064</v>
      </c>
      <c r="S279" s="33">
        <f t="shared" si="56"/>
        <v>154.93454901853434</v>
      </c>
      <c r="T279" s="34">
        <f t="shared" si="57"/>
        <v>88.970854078208745</v>
      </c>
      <c r="U279" s="32">
        <v>0</v>
      </c>
      <c r="V279" s="33">
        <f t="shared" si="58"/>
        <v>0</v>
      </c>
      <c r="W279" s="35">
        <f t="shared" si="59"/>
        <v>88.970854078208745</v>
      </c>
      <c r="X279" s="36">
        <v>0</v>
      </c>
      <c r="Y279" s="37">
        <f t="shared" si="60"/>
        <v>0</v>
      </c>
      <c r="Z279" s="38">
        <f t="shared" si="61"/>
        <v>0</v>
      </c>
      <c r="AA279" s="39">
        <f t="shared" si="62"/>
        <v>0</v>
      </c>
      <c r="AB279" s="40">
        <f t="shared" si="63"/>
        <v>88.970854078208745</v>
      </c>
      <c r="AC279" s="32">
        <f t="shared" si="64"/>
        <v>707844.30961601064</v>
      </c>
      <c r="AD279" s="33">
        <f t="shared" si="65"/>
        <v>154.93454901853434</v>
      </c>
      <c r="AE279" s="35">
        <f t="shared" si="66"/>
        <v>88.970854078208745</v>
      </c>
      <c r="AF279" s="41"/>
      <c r="AG279" s="119">
        <v>0</v>
      </c>
      <c r="AH279" s="41"/>
      <c r="AI279" s="32">
        <v>79381.799977486589</v>
      </c>
      <c r="AJ279" s="33">
        <f t="shared" si="67"/>
        <v>82.493419171760038</v>
      </c>
      <c r="AK279" s="33">
        <v>0</v>
      </c>
      <c r="AL279" s="42">
        <f t="shared" si="68"/>
        <v>0</v>
      </c>
      <c r="AM279" s="43">
        <f t="shared" si="69"/>
        <v>79381.799977486589</v>
      </c>
      <c r="AO279" s="44">
        <v>52896.209169497219</v>
      </c>
      <c r="AQ279" s="44">
        <v>485158.40853753308</v>
      </c>
      <c r="AS279" s="220"/>
      <c r="AT279" s="86">
        <v>-2370294.9500000002</v>
      </c>
      <c r="AU279" s="86">
        <v>-1009991.2439346864</v>
      </c>
      <c r="AV279" s="86">
        <v>-9200.0239603183909</v>
      </c>
      <c r="AW279" s="86">
        <v>-389951</v>
      </c>
      <c r="AX279" s="129">
        <v>-802984.18057500001</v>
      </c>
    </row>
    <row r="280" spans="1:50">
      <c r="A280" s="26">
        <v>786</v>
      </c>
      <c r="B280" s="27">
        <v>1306</v>
      </c>
      <c r="C280" s="28"/>
      <c r="D280" s="29" t="s">
        <v>70</v>
      </c>
      <c r="E280" s="7">
        <v>604</v>
      </c>
      <c r="F280" s="7">
        <v>1148564</v>
      </c>
      <c r="G280" s="2">
        <v>1.99</v>
      </c>
      <c r="H280" s="7">
        <v>577167.83919597988</v>
      </c>
      <c r="I280" s="7">
        <v>225684.33333333334</v>
      </c>
      <c r="J280" s="30">
        <v>0</v>
      </c>
      <c r="K280" s="4">
        <v>1.65</v>
      </c>
      <c r="L280" s="7">
        <v>952326.93467336672</v>
      </c>
      <c r="M280" s="7">
        <v>183310.08333333334</v>
      </c>
      <c r="N280" s="7">
        <v>1135637.0180067001</v>
      </c>
      <c r="O280" s="31">
        <v>1880.193738421689</v>
      </c>
      <c r="P280" s="31">
        <v>2391.9120957014184</v>
      </c>
      <c r="Q280" s="31">
        <v>78.606305883926296</v>
      </c>
      <c r="R280" s="32">
        <v>114358.81848487398</v>
      </c>
      <c r="S280" s="33">
        <f t="shared" si="56"/>
        <v>189.33579219349997</v>
      </c>
      <c r="T280" s="34">
        <f t="shared" si="57"/>
        <v>86.521972706873498</v>
      </c>
      <c r="U280" s="32">
        <v>0</v>
      </c>
      <c r="V280" s="33">
        <f t="shared" si="58"/>
        <v>0</v>
      </c>
      <c r="W280" s="35">
        <f t="shared" si="59"/>
        <v>86.521972706873498</v>
      </c>
      <c r="X280" s="36">
        <v>0</v>
      </c>
      <c r="Y280" s="37">
        <f t="shared" si="60"/>
        <v>0</v>
      </c>
      <c r="Z280" s="38">
        <f t="shared" si="61"/>
        <v>0</v>
      </c>
      <c r="AA280" s="39">
        <f t="shared" si="62"/>
        <v>0</v>
      </c>
      <c r="AB280" s="40">
        <f t="shared" si="63"/>
        <v>86.521972706873498</v>
      </c>
      <c r="AC280" s="32">
        <f t="shared" si="64"/>
        <v>114358.81848487398</v>
      </c>
      <c r="AD280" s="33">
        <f t="shared" si="65"/>
        <v>189.33579219349997</v>
      </c>
      <c r="AE280" s="35">
        <f t="shared" si="66"/>
        <v>86.521972706873498</v>
      </c>
      <c r="AF280" s="41"/>
      <c r="AG280" s="119">
        <v>0</v>
      </c>
      <c r="AH280" s="41"/>
      <c r="AI280" s="32">
        <v>322896.87692775729</v>
      </c>
      <c r="AJ280" s="33">
        <f t="shared" si="67"/>
        <v>78.606305883926296</v>
      </c>
      <c r="AK280" s="33">
        <v>0</v>
      </c>
      <c r="AL280" s="42">
        <f t="shared" si="68"/>
        <v>0</v>
      </c>
      <c r="AM280" s="43">
        <f t="shared" si="69"/>
        <v>322896.87692775729</v>
      </c>
      <c r="AO280" s="44">
        <v>4215.4047090255472</v>
      </c>
      <c r="AQ280" s="44">
        <v>57716.783919597998</v>
      </c>
      <c r="AS280" s="220"/>
      <c r="AT280" s="86">
        <v>-309146.55</v>
      </c>
      <c r="AU280" s="86">
        <v>-131728.45868158562</v>
      </c>
      <c r="AV280" s="86">
        <v>-1199.9163194772902</v>
      </c>
      <c r="AW280" s="86">
        <v>-38724</v>
      </c>
      <c r="AX280" s="129">
        <v>-104729.490565</v>
      </c>
    </row>
    <row r="281" spans="1:50">
      <c r="A281" s="26">
        <v>791</v>
      </c>
      <c r="B281" s="27">
        <v>1601</v>
      </c>
      <c r="C281" s="28"/>
      <c r="D281" s="29" t="s">
        <v>83</v>
      </c>
      <c r="E281" s="7">
        <v>1368</v>
      </c>
      <c r="F281" s="7">
        <v>1584078.3333333333</v>
      </c>
      <c r="G281" s="2">
        <v>1.7</v>
      </c>
      <c r="H281" s="7">
        <v>931810.78431372566</v>
      </c>
      <c r="I281" s="7">
        <v>217174</v>
      </c>
      <c r="J281" s="30">
        <v>0</v>
      </c>
      <c r="K281" s="4">
        <v>1.65</v>
      </c>
      <c r="L281" s="7">
        <v>1537487.794117647</v>
      </c>
      <c r="M281" s="7">
        <v>180405.03541666665</v>
      </c>
      <c r="N281" s="7">
        <v>1717892.8295343136</v>
      </c>
      <c r="O281" s="31">
        <v>1255.7696122326854</v>
      </c>
      <c r="P281" s="31">
        <v>2391.9120957014184</v>
      </c>
      <c r="Q281" s="31">
        <v>52.500658970263544</v>
      </c>
      <c r="R281" s="32">
        <v>575069.87943253387</v>
      </c>
      <c r="S281" s="33">
        <f t="shared" si="56"/>
        <v>420.37271888343116</v>
      </c>
      <c r="T281" s="34">
        <f t="shared" si="57"/>
        <v>70.075415151265972</v>
      </c>
      <c r="U281" s="32">
        <v>521074</v>
      </c>
      <c r="V281" s="33">
        <f t="shared" si="58"/>
        <v>380.90204678362574</v>
      </c>
      <c r="W281" s="35">
        <f t="shared" si="59"/>
        <v>85.999998979750174</v>
      </c>
      <c r="X281" s="36">
        <v>0</v>
      </c>
      <c r="Y281" s="37">
        <f t="shared" si="60"/>
        <v>0</v>
      </c>
      <c r="Z281" s="38">
        <f t="shared" si="61"/>
        <v>521074</v>
      </c>
      <c r="AA281" s="39">
        <f t="shared" si="62"/>
        <v>380.90204678362574</v>
      </c>
      <c r="AB281" s="40">
        <f t="shared" si="63"/>
        <v>85.999998979750174</v>
      </c>
      <c r="AC281" s="32">
        <f t="shared" si="64"/>
        <v>1096143.8794325339</v>
      </c>
      <c r="AD281" s="33">
        <f t="shared" si="65"/>
        <v>801.27476566705695</v>
      </c>
      <c r="AE281" s="35">
        <f t="shared" si="66"/>
        <v>85.999998979750174</v>
      </c>
      <c r="AF281" s="41"/>
      <c r="AG281" s="119">
        <v>0</v>
      </c>
      <c r="AH281" s="41"/>
      <c r="AI281" s="32">
        <v>925518.15432986454</v>
      </c>
      <c r="AJ281" s="33">
        <f t="shared" si="67"/>
        <v>52.500658970263544</v>
      </c>
      <c r="AK281" s="33">
        <v>0</v>
      </c>
      <c r="AL281" s="42">
        <f t="shared" si="68"/>
        <v>0</v>
      </c>
      <c r="AM281" s="43">
        <f t="shared" si="69"/>
        <v>925518.15432986454</v>
      </c>
      <c r="AO281" s="44">
        <v>8784.4460470168306</v>
      </c>
      <c r="AQ281" s="44">
        <v>93181.078431372574</v>
      </c>
      <c r="AS281" s="220"/>
      <c r="AT281" s="86">
        <v>-696994.3</v>
      </c>
      <c r="AU281" s="86">
        <v>-296991.78288444015</v>
      </c>
      <c r="AV281" s="86">
        <v>-2705.302184512027</v>
      </c>
      <c r="AW281" s="86">
        <v>-125969</v>
      </c>
      <c r="AX281" s="129">
        <v>-236120.565252</v>
      </c>
    </row>
    <row r="282" spans="1:50">
      <c r="A282" s="26">
        <v>792</v>
      </c>
      <c r="B282" s="27">
        <v>1602</v>
      </c>
      <c r="C282" s="28"/>
      <c r="D282" s="29" t="s">
        <v>84</v>
      </c>
      <c r="E282" s="7">
        <v>2418</v>
      </c>
      <c r="F282" s="7">
        <v>5164558.333333333</v>
      </c>
      <c r="G282" s="2">
        <v>1.9400000000000002</v>
      </c>
      <c r="H282" s="7">
        <v>2662143.4707903783</v>
      </c>
      <c r="I282" s="7">
        <v>1306405</v>
      </c>
      <c r="J282" s="30">
        <v>0</v>
      </c>
      <c r="K282" s="4">
        <v>1.65</v>
      </c>
      <c r="L282" s="7">
        <v>4392536.7268041233</v>
      </c>
      <c r="M282" s="7">
        <v>1088670.9579166668</v>
      </c>
      <c r="N282" s="7">
        <v>5481207.68472079</v>
      </c>
      <c r="O282" s="31">
        <v>2266.8352707695576</v>
      </c>
      <c r="P282" s="31">
        <v>2391.9120957014184</v>
      </c>
      <c r="Q282" s="31">
        <v>94.770843579216802</v>
      </c>
      <c r="R282" s="32">
        <v>111901.23219353847</v>
      </c>
      <c r="S282" s="33">
        <f t="shared" si="56"/>
        <v>46.27842522478845</v>
      </c>
      <c r="T282" s="34">
        <f t="shared" si="57"/>
        <v>96.705631454906509</v>
      </c>
      <c r="U282" s="32">
        <v>0</v>
      </c>
      <c r="V282" s="33">
        <f t="shared" si="58"/>
        <v>0</v>
      </c>
      <c r="W282" s="35">
        <f t="shared" si="59"/>
        <v>96.705631454906509</v>
      </c>
      <c r="X282" s="36">
        <v>0</v>
      </c>
      <c r="Y282" s="37">
        <f t="shared" si="60"/>
        <v>0</v>
      </c>
      <c r="Z282" s="38">
        <f t="shared" si="61"/>
        <v>0</v>
      </c>
      <c r="AA282" s="39">
        <f t="shared" si="62"/>
        <v>0</v>
      </c>
      <c r="AB282" s="40">
        <f t="shared" si="63"/>
        <v>96.705631454906509</v>
      </c>
      <c r="AC282" s="32">
        <f t="shared" si="64"/>
        <v>111901.23219353847</v>
      </c>
      <c r="AD282" s="33">
        <f t="shared" si="65"/>
        <v>46.27842522478845</v>
      </c>
      <c r="AE282" s="35">
        <f t="shared" si="66"/>
        <v>96.705631454906509</v>
      </c>
      <c r="AF282" s="41"/>
      <c r="AG282" s="119">
        <v>0</v>
      </c>
      <c r="AH282" s="41"/>
      <c r="AI282" s="32">
        <v>1117360.077636274</v>
      </c>
      <c r="AJ282" s="33">
        <f t="shared" si="67"/>
        <v>94.770843579216802</v>
      </c>
      <c r="AK282" s="33">
        <v>0</v>
      </c>
      <c r="AL282" s="42">
        <f t="shared" si="68"/>
        <v>0</v>
      </c>
      <c r="AM282" s="43">
        <f t="shared" si="69"/>
        <v>1117360.077636274</v>
      </c>
      <c r="AO282" s="44">
        <v>26209.482019808773</v>
      </c>
      <c r="AQ282" s="44">
        <v>266214.34707903786</v>
      </c>
      <c r="AS282" s="220"/>
      <c r="AT282" s="86">
        <v>-1252017.75</v>
      </c>
      <c r="AU282" s="86">
        <v>-533489.29855404224</v>
      </c>
      <c r="AV282" s="86">
        <v>-4859.5612672341504</v>
      </c>
      <c r="AW282" s="86">
        <v>-211618</v>
      </c>
      <c r="AX282" s="129">
        <v>-424145.72385399998</v>
      </c>
    </row>
    <row r="283" spans="1:50">
      <c r="A283" s="26">
        <v>793</v>
      </c>
      <c r="B283" s="27">
        <v>1603</v>
      </c>
      <c r="C283" s="28"/>
      <c r="D283" s="29" t="s">
        <v>85</v>
      </c>
      <c r="E283" s="7">
        <v>1376.3333333333333</v>
      </c>
      <c r="F283" s="7">
        <v>2047876.3333333333</v>
      </c>
      <c r="G283" s="2">
        <v>1.84</v>
      </c>
      <c r="H283" s="7">
        <v>1112976.2681159421</v>
      </c>
      <c r="I283" s="7">
        <v>287996.66666666669</v>
      </c>
      <c r="J283" s="30">
        <v>0</v>
      </c>
      <c r="K283" s="4">
        <v>1.65</v>
      </c>
      <c r="L283" s="7">
        <v>1836410.8423913044</v>
      </c>
      <c r="M283" s="7">
        <v>231682.24166666667</v>
      </c>
      <c r="N283" s="7">
        <v>2068093.0840579711</v>
      </c>
      <c r="O283" s="31">
        <v>1502.6106205313426</v>
      </c>
      <c r="P283" s="31">
        <v>2391.9120957014184</v>
      </c>
      <c r="Q283" s="31">
        <v>62.820478362550702</v>
      </c>
      <c r="R283" s="32">
        <v>452870.84755385987</v>
      </c>
      <c r="S283" s="33">
        <f t="shared" si="56"/>
        <v>329.04154581292801</v>
      </c>
      <c r="T283" s="34">
        <f t="shared" si="57"/>
        <v>76.57690136840688</v>
      </c>
      <c r="U283" s="32">
        <v>310215</v>
      </c>
      <c r="V283" s="33">
        <f t="shared" si="58"/>
        <v>225.39234681520949</v>
      </c>
      <c r="W283" s="35">
        <f t="shared" si="59"/>
        <v>86.000004634629292</v>
      </c>
      <c r="X283" s="36">
        <v>0</v>
      </c>
      <c r="Y283" s="37">
        <f t="shared" si="60"/>
        <v>0</v>
      </c>
      <c r="Z283" s="38">
        <f t="shared" si="61"/>
        <v>310215</v>
      </c>
      <c r="AA283" s="39">
        <f t="shared" si="62"/>
        <v>225.39234681520949</v>
      </c>
      <c r="AB283" s="40">
        <f t="shared" si="63"/>
        <v>86.000004634629292</v>
      </c>
      <c r="AC283" s="32">
        <f t="shared" si="64"/>
        <v>763085.84755385993</v>
      </c>
      <c r="AD283" s="33">
        <f t="shared" si="65"/>
        <v>554.43389262813753</v>
      </c>
      <c r="AE283" s="35">
        <f t="shared" si="66"/>
        <v>86.000004634629292</v>
      </c>
      <c r="AF283" s="41"/>
      <c r="AG283" s="119">
        <v>0</v>
      </c>
      <c r="AH283" s="41"/>
      <c r="AI283" s="32">
        <v>645581.22467982816</v>
      </c>
      <c r="AJ283" s="33">
        <f t="shared" si="67"/>
        <v>62.820478362550702</v>
      </c>
      <c r="AK283" s="33">
        <v>0</v>
      </c>
      <c r="AL283" s="42">
        <f t="shared" si="68"/>
        <v>0</v>
      </c>
      <c r="AM283" s="43">
        <f t="shared" si="69"/>
        <v>645581.22467982816</v>
      </c>
      <c r="AO283" s="44">
        <v>10671.404070213079</v>
      </c>
      <c r="AQ283" s="44">
        <v>111297.62681159419</v>
      </c>
      <c r="AS283" s="220"/>
      <c r="AT283" s="86">
        <v>-704710.1</v>
      </c>
      <c r="AU283" s="86">
        <v>-300279.51479829004</v>
      </c>
      <c r="AV283" s="86">
        <v>-2735.2501791745217</v>
      </c>
      <c r="AW283" s="86">
        <v>-136870</v>
      </c>
      <c r="AX283" s="129">
        <v>-238734.44604800001</v>
      </c>
    </row>
    <row r="284" spans="1:50">
      <c r="A284" s="26">
        <v>794</v>
      </c>
      <c r="B284" s="27">
        <v>1604</v>
      </c>
      <c r="C284" s="28"/>
      <c r="D284" s="72" t="s">
        <v>86</v>
      </c>
      <c r="E284" s="7">
        <v>2968.3333333333335</v>
      </c>
      <c r="F284" s="7">
        <v>5914356.333333333</v>
      </c>
      <c r="G284" s="2">
        <v>1.8999999999999997</v>
      </c>
      <c r="H284" s="7">
        <v>3112819.122807018</v>
      </c>
      <c r="I284" s="7">
        <v>879071</v>
      </c>
      <c r="J284" s="30">
        <v>0</v>
      </c>
      <c r="K284" s="4">
        <v>1.65</v>
      </c>
      <c r="L284" s="7">
        <v>5136151.5526315784</v>
      </c>
      <c r="M284" s="7">
        <v>718566.7333333334</v>
      </c>
      <c r="N284" s="7">
        <v>5854718.2859649118</v>
      </c>
      <c r="O284" s="31">
        <v>1972.3924601790829</v>
      </c>
      <c r="P284" s="31">
        <v>2391.9120957014184</v>
      </c>
      <c r="Q284" s="31">
        <v>82.460909149785749</v>
      </c>
      <c r="R284" s="32">
        <v>460751.42370025557</v>
      </c>
      <c r="S284" s="33">
        <f t="shared" si="56"/>
        <v>155.22226514326408</v>
      </c>
      <c r="T284" s="34">
        <f t="shared" si="57"/>
        <v>88.950372764364957</v>
      </c>
      <c r="U284" s="32">
        <v>0</v>
      </c>
      <c r="V284" s="33">
        <f t="shared" si="58"/>
        <v>0</v>
      </c>
      <c r="W284" s="35">
        <f t="shared" si="59"/>
        <v>88.950372764364957</v>
      </c>
      <c r="X284" s="36">
        <v>0</v>
      </c>
      <c r="Y284" s="37">
        <f t="shared" si="60"/>
        <v>0</v>
      </c>
      <c r="Z284" s="38">
        <f t="shared" si="61"/>
        <v>0</v>
      </c>
      <c r="AA284" s="39">
        <f t="shared" si="62"/>
        <v>0</v>
      </c>
      <c r="AB284" s="40">
        <f t="shared" si="63"/>
        <v>88.950372764364957</v>
      </c>
      <c r="AC284" s="32">
        <f t="shared" si="64"/>
        <v>460751.42370025557</v>
      </c>
      <c r="AD284" s="33">
        <f t="shared" si="65"/>
        <v>155.22226514326408</v>
      </c>
      <c r="AE284" s="35">
        <f t="shared" si="66"/>
        <v>88.950372764364957</v>
      </c>
      <c r="AF284" s="41"/>
      <c r="AG284" s="119">
        <v>0</v>
      </c>
      <c r="AH284" s="41"/>
      <c r="AI284" s="32">
        <v>745846.36575287336</v>
      </c>
      <c r="AJ284" s="33">
        <f t="shared" si="67"/>
        <v>82.460909149785749</v>
      </c>
      <c r="AK284" s="33">
        <v>0</v>
      </c>
      <c r="AL284" s="42">
        <f t="shared" si="68"/>
        <v>0</v>
      </c>
      <c r="AM284" s="43">
        <f t="shared" si="69"/>
        <v>745846.36575287336</v>
      </c>
      <c r="AO284" s="44">
        <v>25229.062952650293</v>
      </c>
      <c r="AQ284" s="44">
        <v>311281.91228070174</v>
      </c>
      <c r="AS284" s="220"/>
      <c r="AT284" s="86">
        <v>-1509211.25</v>
      </c>
      <c r="AU284" s="86">
        <v>-643080.36234903859</v>
      </c>
      <c r="AV284" s="86">
        <v>-5857.8277559839762</v>
      </c>
      <c r="AW284" s="86">
        <v>-237500</v>
      </c>
      <c r="AX284" s="129">
        <v>-511275.08372599998</v>
      </c>
    </row>
    <row r="285" spans="1:50">
      <c r="A285" s="26">
        <v>841</v>
      </c>
      <c r="B285" s="27">
        <v>1401</v>
      </c>
      <c r="C285" s="28"/>
      <c r="D285" s="29" t="s">
        <v>71</v>
      </c>
      <c r="E285" s="7">
        <v>988</v>
      </c>
      <c r="F285" s="7">
        <v>1975752.3333333333</v>
      </c>
      <c r="G285" s="2">
        <v>1.5999999999999999</v>
      </c>
      <c r="H285" s="7">
        <v>1231235.4754901959</v>
      </c>
      <c r="I285" s="7">
        <v>297128.66666666669</v>
      </c>
      <c r="J285" s="30">
        <v>0</v>
      </c>
      <c r="K285" s="4">
        <v>1.65</v>
      </c>
      <c r="L285" s="7">
        <v>2031538.5345588233</v>
      </c>
      <c r="M285" s="7">
        <v>248803.91250000001</v>
      </c>
      <c r="N285" s="7">
        <v>2280342.4470588234</v>
      </c>
      <c r="O285" s="31">
        <v>2308.0389140271491</v>
      </c>
      <c r="P285" s="31">
        <v>2391.9120957014184</v>
      </c>
      <c r="Q285" s="31">
        <v>96.493467221266187</v>
      </c>
      <c r="R285" s="32">
        <v>30660.680292845831</v>
      </c>
      <c r="S285" s="33">
        <f t="shared" si="56"/>
        <v>31.033077219479587</v>
      </c>
      <c r="T285" s="34">
        <f t="shared" si="57"/>
        <v>97.790884349397615</v>
      </c>
      <c r="U285" s="32">
        <v>0</v>
      </c>
      <c r="V285" s="33">
        <f t="shared" si="58"/>
        <v>0</v>
      </c>
      <c r="W285" s="35">
        <f t="shared" si="59"/>
        <v>97.790884349397615</v>
      </c>
      <c r="X285" s="36">
        <v>0</v>
      </c>
      <c r="Y285" s="37">
        <f t="shared" si="60"/>
        <v>0</v>
      </c>
      <c r="Z285" s="38">
        <f t="shared" si="61"/>
        <v>0</v>
      </c>
      <c r="AA285" s="39">
        <f t="shared" si="62"/>
        <v>0</v>
      </c>
      <c r="AB285" s="40">
        <f t="shared" si="63"/>
        <v>97.790884349397615</v>
      </c>
      <c r="AC285" s="32">
        <f t="shared" si="64"/>
        <v>30660.680292845831</v>
      </c>
      <c r="AD285" s="33">
        <f t="shared" si="65"/>
        <v>31.033077219479587</v>
      </c>
      <c r="AE285" s="35">
        <f t="shared" si="66"/>
        <v>97.790884349397615</v>
      </c>
      <c r="AF285" s="41"/>
      <c r="AG285" s="119">
        <v>0</v>
      </c>
      <c r="AH285" s="41"/>
      <c r="AI285" s="32">
        <v>537316.03375690535</v>
      </c>
      <c r="AJ285" s="33">
        <f t="shared" si="67"/>
        <v>96.493467221266187</v>
      </c>
      <c r="AK285" s="33">
        <v>0</v>
      </c>
      <c r="AL285" s="42">
        <f t="shared" si="68"/>
        <v>0</v>
      </c>
      <c r="AM285" s="43">
        <f t="shared" si="69"/>
        <v>537316.03375690535</v>
      </c>
      <c r="AO285" s="44">
        <v>8201.1636333182578</v>
      </c>
      <c r="AQ285" s="44">
        <v>123123.54754901961</v>
      </c>
      <c r="AS285" s="220"/>
      <c r="AT285" s="86">
        <v>-506671.1</v>
      </c>
      <c r="AU285" s="86">
        <v>-215894.39567614283</v>
      </c>
      <c r="AV285" s="86">
        <v>-1966.5849828371563</v>
      </c>
      <c r="AW285" s="86">
        <v>-60727</v>
      </c>
      <c r="AX285" s="129">
        <v>-171644.83894700001</v>
      </c>
    </row>
    <row r="286" spans="1:50">
      <c r="A286" s="26">
        <v>842</v>
      </c>
      <c r="B286" s="27">
        <v>1402</v>
      </c>
      <c r="C286" s="28"/>
      <c r="D286" s="29" t="s">
        <v>72</v>
      </c>
      <c r="E286" s="7">
        <v>812.33333333333337</v>
      </c>
      <c r="F286" s="7">
        <v>2005113.3333333333</v>
      </c>
      <c r="G286" s="2">
        <v>1.7666666666666666</v>
      </c>
      <c r="H286" s="7">
        <v>1137611.0239651415</v>
      </c>
      <c r="I286" s="7">
        <v>276037</v>
      </c>
      <c r="J286" s="30">
        <v>0</v>
      </c>
      <c r="K286" s="4">
        <v>1.65</v>
      </c>
      <c r="L286" s="7">
        <v>1877058.1895424835</v>
      </c>
      <c r="M286" s="7">
        <v>222867.85833333331</v>
      </c>
      <c r="N286" s="7">
        <v>2099926.0478758169</v>
      </c>
      <c r="O286" s="31">
        <v>2585.0546342336688</v>
      </c>
      <c r="P286" s="31">
        <v>2391.9120957014184</v>
      </c>
      <c r="Q286" s="31">
        <v>108.07481758545195</v>
      </c>
      <c r="R286" s="32">
        <v>-58051.56518971498</v>
      </c>
      <c r="S286" s="33">
        <f t="shared" si="56"/>
        <v>-71.462739256932679</v>
      </c>
      <c r="T286" s="34">
        <f t="shared" si="57"/>
        <v>105.08713507883463</v>
      </c>
      <c r="U286" s="32">
        <v>0</v>
      </c>
      <c r="V286" s="33">
        <f t="shared" si="58"/>
        <v>0</v>
      </c>
      <c r="W286" s="35">
        <f t="shared" si="59"/>
        <v>105.08713507883463</v>
      </c>
      <c r="X286" s="36">
        <v>0</v>
      </c>
      <c r="Y286" s="37">
        <f t="shared" si="60"/>
        <v>0</v>
      </c>
      <c r="Z286" s="38">
        <f t="shared" si="61"/>
        <v>0</v>
      </c>
      <c r="AA286" s="39">
        <f t="shared" si="62"/>
        <v>0</v>
      </c>
      <c r="AB286" s="40">
        <f t="shared" si="63"/>
        <v>105.08713507883463</v>
      </c>
      <c r="AC286" s="32">
        <f t="shared" si="64"/>
        <v>-58051.56518971498</v>
      </c>
      <c r="AD286" s="33">
        <f t="shared" si="65"/>
        <v>-71.462739256932679</v>
      </c>
      <c r="AE286" s="35">
        <f t="shared" si="66"/>
        <v>105.08713507883463</v>
      </c>
      <c r="AF286" s="41"/>
      <c r="AG286" s="119">
        <v>0</v>
      </c>
      <c r="AH286" s="41"/>
      <c r="AI286" s="32">
        <v>515609.18142270017</v>
      </c>
      <c r="AJ286" s="33">
        <f t="shared" si="67"/>
        <v>108.07481758545195</v>
      </c>
      <c r="AK286" s="33">
        <v>0</v>
      </c>
      <c r="AL286" s="42">
        <f t="shared" si="68"/>
        <v>0</v>
      </c>
      <c r="AM286" s="43">
        <f t="shared" si="69"/>
        <v>515609.18142270017</v>
      </c>
      <c r="AO286" s="44">
        <v>6122.2629100297218</v>
      </c>
      <c r="AQ286" s="44">
        <v>113761.10239651415</v>
      </c>
      <c r="AS286" s="220"/>
      <c r="AT286" s="86">
        <v>-418196.55</v>
      </c>
      <c r="AU286" s="86">
        <v>-178195.06973066408</v>
      </c>
      <c r="AV286" s="86">
        <v>-1623.1813107072162</v>
      </c>
      <c r="AW286" s="86">
        <v>-42076</v>
      </c>
      <c r="AX286" s="129">
        <v>-141672.33915099999</v>
      </c>
    </row>
    <row r="287" spans="1:50">
      <c r="A287" s="26">
        <v>843</v>
      </c>
      <c r="B287" s="27">
        <v>1403</v>
      </c>
      <c r="C287" s="28"/>
      <c r="D287" s="29" t="s">
        <v>73</v>
      </c>
      <c r="E287" s="7">
        <v>7212</v>
      </c>
      <c r="F287" s="7">
        <v>33008853.666666668</v>
      </c>
      <c r="G287" s="2">
        <v>1.3333333333333333</v>
      </c>
      <c r="H287" s="7">
        <v>24782901.208791208</v>
      </c>
      <c r="I287" s="7">
        <v>4957586.666666667</v>
      </c>
      <c r="J287" s="30">
        <v>0</v>
      </c>
      <c r="K287" s="4">
        <v>1.65</v>
      </c>
      <c r="L287" s="7">
        <v>40891786.994505487</v>
      </c>
      <c r="M287" s="7">
        <v>4012134.3875000007</v>
      </c>
      <c r="N287" s="7">
        <v>44903921.38200549</v>
      </c>
      <c r="O287" s="31">
        <v>6226.278616473307</v>
      </c>
      <c r="P287" s="31">
        <v>2391.9120957014184</v>
      </c>
      <c r="Q287" s="31">
        <v>260.30549482410959</v>
      </c>
      <c r="R287" s="32">
        <v>-10231776.998688538</v>
      </c>
      <c r="S287" s="33">
        <f t="shared" si="56"/>
        <v>-1418.7156126855987</v>
      </c>
      <c r="T287" s="34">
        <f t="shared" si="57"/>
        <v>200.99246173918888</v>
      </c>
      <c r="U287" s="32">
        <v>0</v>
      </c>
      <c r="V287" s="33">
        <f t="shared" si="58"/>
        <v>0</v>
      </c>
      <c r="W287" s="35">
        <f t="shared" si="59"/>
        <v>200.99246173918888</v>
      </c>
      <c r="X287" s="36">
        <v>0</v>
      </c>
      <c r="Y287" s="37">
        <f t="shared" si="60"/>
        <v>0</v>
      </c>
      <c r="Z287" s="38">
        <f t="shared" si="61"/>
        <v>0</v>
      </c>
      <c r="AA287" s="39">
        <f t="shared" si="62"/>
        <v>0</v>
      </c>
      <c r="AB287" s="40">
        <f t="shared" si="63"/>
        <v>200.99246173918888</v>
      </c>
      <c r="AC287" s="32">
        <f t="shared" si="64"/>
        <v>-10231776.998688538</v>
      </c>
      <c r="AD287" s="33">
        <f t="shared" si="65"/>
        <v>-1418.7156126855987</v>
      </c>
      <c r="AE287" s="35">
        <f t="shared" si="66"/>
        <v>200.99246173918888</v>
      </c>
      <c r="AF287" s="41"/>
      <c r="AG287" s="119">
        <v>0</v>
      </c>
      <c r="AH287" s="41"/>
      <c r="AI287" s="32">
        <v>908954.73167705769</v>
      </c>
      <c r="AJ287" s="33">
        <f t="shared" si="67"/>
        <v>260.30549482410959</v>
      </c>
      <c r="AK287" s="33">
        <v>100</v>
      </c>
      <c r="AL287" s="42">
        <f t="shared" si="68"/>
        <v>-908954.73167705769</v>
      </c>
      <c r="AM287" s="43">
        <f t="shared" si="69"/>
        <v>0</v>
      </c>
      <c r="AO287" s="44">
        <v>93141.978544716272</v>
      </c>
      <c r="AQ287" s="44">
        <v>2478290.1208791211</v>
      </c>
      <c r="AS287" s="220"/>
      <c r="AT287" s="86">
        <v>-3669636.3</v>
      </c>
      <c r="AU287" s="86">
        <v>-1563645.298227008</v>
      </c>
      <c r="AV287" s="86">
        <v>-14243.266261482509</v>
      </c>
      <c r="AW287" s="86">
        <v>-606358</v>
      </c>
      <c r="AX287" s="129">
        <v>-1243161.706646</v>
      </c>
    </row>
    <row r="288" spans="1:50">
      <c r="A288" s="26">
        <v>852</v>
      </c>
      <c r="B288" s="27">
        <v>2502</v>
      </c>
      <c r="C288" s="28"/>
      <c r="D288" s="29" t="s">
        <v>191</v>
      </c>
      <c r="E288" s="7">
        <v>1587.3333333333333</v>
      </c>
      <c r="F288" s="7">
        <v>1829055.6666666667</v>
      </c>
      <c r="G288" s="2">
        <v>1.99</v>
      </c>
      <c r="H288" s="7">
        <v>919123.4505862646</v>
      </c>
      <c r="I288" s="7">
        <v>249434.33333333334</v>
      </c>
      <c r="J288" s="30">
        <v>0</v>
      </c>
      <c r="K288" s="4">
        <v>1.65</v>
      </c>
      <c r="L288" s="7">
        <v>1516553.6934673367</v>
      </c>
      <c r="M288" s="7">
        <v>205500.96249999999</v>
      </c>
      <c r="N288" s="7">
        <v>1722054.6559673366</v>
      </c>
      <c r="O288" s="31">
        <v>1084.8727358047061</v>
      </c>
      <c r="P288" s="31">
        <v>2391.9120957014184</v>
      </c>
      <c r="Q288" s="31">
        <v>45.355878159333926</v>
      </c>
      <c r="R288" s="32">
        <v>767641.64325880434</v>
      </c>
      <c r="S288" s="33">
        <f t="shared" si="56"/>
        <v>483.60456316178352</v>
      </c>
      <c r="T288" s="34">
        <f t="shared" si="57"/>
        <v>65.574203240380328</v>
      </c>
      <c r="U288" s="32">
        <v>775519</v>
      </c>
      <c r="V288" s="33">
        <f t="shared" si="58"/>
        <v>488.5671986560269</v>
      </c>
      <c r="W288" s="35">
        <f t="shared" si="59"/>
        <v>86.000003985066826</v>
      </c>
      <c r="X288" s="36">
        <v>0</v>
      </c>
      <c r="Y288" s="37">
        <f t="shared" si="60"/>
        <v>0</v>
      </c>
      <c r="Z288" s="38">
        <f t="shared" si="61"/>
        <v>775519</v>
      </c>
      <c r="AA288" s="39">
        <f t="shared" si="62"/>
        <v>488.5671986560269</v>
      </c>
      <c r="AB288" s="40">
        <f t="shared" si="63"/>
        <v>86.000003985066826</v>
      </c>
      <c r="AC288" s="32">
        <f t="shared" si="64"/>
        <v>1543160.6432588045</v>
      </c>
      <c r="AD288" s="33">
        <f t="shared" si="65"/>
        <v>972.17176181781042</v>
      </c>
      <c r="AE288" s="35">
        <f t="shared" si="66"/>
        <v>86.000003985066826</v>
      </c>
      <c r="AF288" s="41"/>
      <c r="AG288" s="119">
        <v>0</v>
      </c>
      <c r="AH288" s="41"/>
      <c r="AI288" s="32">
        <v>669955.30346878455</v>
      </c>
      <c r="AJ288" s="33">
        <f t="shared" si="67"/>
        <v>45.355878159333926</v>
      </c>
      <c r="AK288" s="33">
        <v>0</v>
      </c>
      <c r="AL288" s="42">
        <f t="shared" si="68"/>
        <v>0</v>
      </c>
      <c r="AM288" s="43">
        <f t="shared" si="69"/>
        <v>669955.30346878455</v>
      </c>
      <c r="AO288" s="44">
        <v>11547.444700505417</v>
      </c>
      <c r="AQ288" s="44">
        <v>91912.345058626481</v>
      </c>
      <c r="AS288" s="220"/>
      <c r="AT288" s="86">
        <v>-815303.25</v>
      </c>
      <c r="AU288" s="86">
        <v>-347403.67223013844</v>
      </c>
      <c r="AV288" s="86">
        <v>-3164.504769336947</v>
      </c>
      <c r="AW288" s="86">
        <v>-89726</v>
      </c>
      <c r="AX288" s="129">
        <v>-276200.07079199998</v>
      </c>
    </row>
    <row r="289" spans="1:50">
      <c r="A289" s="26">
        <v>853</v>
      </c>
      <c r="B289" s="27">
        <v>2503</v>
      </c>
      <c r="C289" s="28"/>
      <c r="D289" s="29" t="s">
        <v>192</v>
      </c>
      <c r="E289" s="7">
        <v>1676.6666666666667</v>
      </c>
      <c r="F289" s="7">
        <v>2180268.3333333335</v>
      </c>
      <c r="G289" s="2">
        <v>1.6733333333333331</v>
      </c>
      <c r="H289" s="7">
        <v>1302947.9181700102</v>
      </c>
      <c r="I289" s="7">
        <v>370196.33333333331</v>
      </c>
      <c r="J289" s="30">
        <v>0</v>
      </c>
      <c r="K289" s="4">
        <v>1.65</v>
      </c>
      <c r="L289" s="7">
        <v>2149864.0649805167</v>
      </c>
      <c r="M289" s="7">
        <v>303395.35791666666</v>
      </c>
      <c r="N289" s="7">
        <v>2453259.4228971833</v>
      </c>
      <c r="O289" s="31">
        <v>1463.1765941732704</v>
      </c>
      <c r="P289" s="31">
        <v>2391.9120957014184</v>
      </c>
      <c r="Q289" s="31">
        <v>61.171838078949122</v>
      </c>
      <c r="R289" s="32">
        <v>576156.54729801218</v>
      </c>
      <c r="S289" s="33">
        <f t="shared" si="56"/>
        <v>343.63213556541479</v>
      </c>
      <c r="T289" s="34">
        <f t="shared" si="57"/>
        <v>75.538257989737886</v>
      </c>
      <c r="U289" s="32">
        <v>419562</v>
      </c>
      <c r="V289" s="33">
        <f t="shared" si="58"/>
        <v>250.23578528827036</v>
      </c>
      <c r="W289" s="35">
        <f t="shared" si="59"/>
        <v>86.000004712703884</v>
      </c>
      <c r="X289" s="36">
        <v>0</v>
      </c>
      <c r="Y289" s="37">
        <f t="shared" si="60"/>
        <v>0</v>
      </c>
      <c r="Z289" s="38">
        <f t="shared" si="61"/>
        <v>419562</v>
      </c>
      <c r="AA289" s="39">
        <f t="shared" si="62"/>
        <v>250.23578528827036</v>
      </c>
      <c r="AB289" s="40">
        <f t="shared" si="63"/>
        <v>86.000004712703884</v>
      </c>
      <c r="AC289" s="32">
        <f t="shared" si="64"/>
        <v>995718.54729801218</v>
      </c>
      <c r="AD289" s="33">
        <f t="shared" si="65"/>
        <v>593.86792085368518</v>
      </c>
      <c r="AE289" s="35">
        <f t="shared" si="66"/>
        <v>86.000004712703884</v>
      </c>
      <c r="AF289" s="41"/>
      <c r="AG289" s="119">
        <v>0</v>
      </c>
      <c r="AH289" s="41"/>
      <c r="AI289" s="32">
        <v>527884.09858266148</v>
      </c>
      <c r="AJ289" s="33">
        <f t="shared" si="67"/>
        <v>61.171838078949122</v>
      </c>
      <c r="AK289" s="33">
        <v>0</v>
      </c>
      <c r="AL289" s="42">
        <f t="shared" si="68"/>
        <v>0</v>
      </c>
      <c r="AM289" s="43">
        <f t="shared" si="69"/>
        <v>527884.09858266148</v>
      </c>
      <c r="AO289" s="44">
        <v>14272.90003950239</v>
      </c>
      <c r="AQ289" s="44">
        <v>130294.79181700102</v>
      </c>
      <c r="AS289" s="220"/>
      <c r="AT289" s="86">
        <v>-849767.2</v>
      </c>
      <c r="AU289" s="86">
        <v>-362088.87477866799</v>
      </c>
      <c r="AV289" s="86">
        <v>-3298.2724788294236</v>
      </c>
      <c r="AW289" s="86">
        <v>-111533</v>
      </c>
      <c r="AX289" s="129">
        <v>-287875.40501500003</v>
      </c>
    </row>
    <row r="290" spans="1:50">
      <c r="A290" s="26">
        <v>855</v>
      </c>
      <c r="B290" s="27">
        <v>2505</v>
      </c>
      <c r="C290" s="28"/>
      <c r="D290" s="29" t="s">
        <v>193</v>
      </c>
      <c r="E290" s="7">
        <v>6708.666666666667</v>
      </c>
      <c r="F290" s="7">
        <v>11932364.666666666</v>
      </c>
      <c r="G290" s="2">
        <v>1.8395333333333335</v>
      </c>
      <c r="H290" s="7">
        <v>6486545.4166241912</v>
      </c>
      <c r="I290" s="7">
        <v>1447207</v>
      </c>
      <c r="J290" s="30">
        <v>0</v>
      </c>
      <c r="K290" s="4">
        <v>1.65</v>
      </c>
      <c r="L290" s="7">
        <v>10702799.937429914</v>
      </c>
      <c r="M290" s="7">
        <v>1276793.6208333333</v>
      </c>
      <c r="N290" s="7">
        <v>11979593.558263248</v>
      </c>
      <c r="O290" s="31">
        <v>1785.689191830952</v>
      </c>
      <c r="P290" s="31">
        <v>2391.9120957014184</v>
      </c>
      <c r="Q290" s="31">
        <v>74.655301716148813</v>
      </c>
      <c r="R290" s="32">
        <v>1504770.5334732973</v>
      </c>
      <c r="S290" s="33">
        <f t="shared" si="56"/>
        <v>224.30247443207253</v>
      </c>
      <c r="T290" s="34">
        <f t="shared" si="57"/>
        <v>84.032840081173688</v>
      </c>
      <c r="U290" s="32">
        <v>315661</v>
      </c>
      <c r="V290" s="33">
        <f t="shared" si="58"/>
        <v>47.052717877372551</v>
      </c>
      <c r="W290" s="35">
        <f t="shared" si="59"/>
        <v>85.999999240656692</v>
      </c>
      <c r="X290" s="36">
        <v>0</v>
      </c>
      <c r="Y290" s="37">
        <f t="shared" si="60"/>
        <v>0</v>
      </c>
      <c r="Z290" s="38">
        <f t="shared" si="61"/>
        <v>315661</v>
      </c>
      <c r="AA290" s="39">
        <f t="shared" si="62"/>
        <v>47.052717877372551</v>
      </c>
      <c r="AB290" s="40">
        <f t="shared" si="63"/>
        <v>85.999999240656692</v>
      </c>
      <c r="AC290" s="32">
        <f t="shared" si="64"/>
        <v>1820431.5334732973</v>
      </c>
      <c r="AD290" s="33">
        <f t="shared" si="65"/>
        <v>271.3551923094451</v>
      </c>
      <c r="AE290" s="35">
        <f t="shared" si="66"/>
        <v>85.999999240656692</v>
      </c>
      <c r="AF290" s="41"/>
      <c r="AG290" s="119">
        <v>0</v>
      </c>
      <c r="AH290" s="41"/>
      <c r="AI290" s="32">
        <v>899.41056743826982</v>
      </c>
      <c r="AJ290" s="33">
        <f t="shared" si="67"/>
        <v>74.655301716148813</v>
      </c>
      <c r="AK290" s="33">
        <v>0</v>
      </c>
      <c r="AL290" s="42">
        <f t="shared" si="68"/>
        <v>0</v>
      </c>
      <c r="AM290" s="43">
        <f t="shared" si="69"/>
        <v>899.41056743826982</v>
      </c>
      <c r="AO290" s="44">
        <v>49076.27711013252</v>
      </c>
      <c r="AQ290" s="44">
        <v>648654.5416624191</v>
      </c>
      <c r="AS290" s="220"/>
      <c r="AT290" s="86">
        <v>-3466967.85</v>
      </c>
      <c r="AU290" s="86">
        <v>-1477287.5399565508</v>
      </c>
      <c r="AV290" s="86">
        <v>-13456.632268347648</v>
      </c>
      <c r="AW290" s="86">
        <v>-501936</v>
      </c>
      <c r="AX290" s="129">
        <v>-1174503.771067</v>
      </c>
    </row>
    <row r="291" spans="1:50">
      <c r="A291" s="26">
        <v>861</v>
      </c>
      <c r="B291" s="27">
        <v>2601</v>
      </c>
      <c r="C291" s="28">
        <v>351</v>
      </c>
      <c r="D291" s="29" t="s">
        <v>417</v>
      </c>
      <c r="E291" s="7">
        <v>10744.333333333334</v>
      </c>
      <c r="F291" s="7">
        <v>20371304</v>
      </c>
      <c r="G291" s="2">
        <v>1.3458333333333334</v>
      </c>
      <c r="H291" s="7">
        <v>15137342.190263838</v>
      </c>
      <c r="I291" s="7">
        <v>1857610.6666666667</v>
      </c>
      <c r="J291" s="30">
        <v>0</v>
      </c>
      <c r="K291" s="4">
        <v>1.65</v>
      </c>
      <c r="L291" s="7">
        <v>24976614.613935333</v>
      </c>
      <c r="M291" s="7">
        <v>2243246.6750000003</v>
      </c>
      <c r="N291" s="7">
        <v>27219861.288935333</v>
      </c>
      <c r="O291" s="31">
        <v>2533.4155637640306</v>
      </c>
      <c r="P291" s="31">
        <v>2391.9120957014184</v>
      </c>
      <c r="Q291" s="31">
        <v>105.91591423100007</v>
      </c>
      <c r="R291" s="32">
        <v>-562533.35861433588</v>
      </c>
      <c r="S291" s="33">
        <f t="shared" si="56"/>
        <v>-52.356283183166553</v>
      </c>
      <c r="T291" s="34">
        <f t="shared" si="57"/>
        <v>103.72702596552995</v>
      </c>
      <c r="U291" s="32">
        <v>0</v>
      </c>
      <c r="V291" s="33">
        <f t="shared" si="58"/>
        <v>0</v>
      </c>
      <c r="W291" s="35">
        <f t="shared" si="59"/>
        <v>103.72702596552995</v>
      </c>
      <c r="X291" s="36">
        <v>0</v>
      </c>
      <c r="Y291" s="37">
        <f t="shared" si="60"/>
        <v>0</v>
      </c>
      <c r="Z291" s="38">
        <f t="shared" si="61"/>
        <v>0</v>
      </c>
      <c r="AA291" s="39">
        <f t="shared" si="62"/>
        <v>0</v>
      </c>
      <c r="AB291" s="40">
        <f t="shared" si="63"/>
        <v>103.72702596552995</v>
      </c>
      <c r="AC291" s="32">
        <f t="shared" si="64"/>
        <v>-562533.35861433588</v>
      </c>
      <c r="AD291" s="33">
        <f t="shared" si="65"/>
        <v>-52.356283183166553</v>
      </c>
      <c r="AE291" s="35">
        <f t="shared" si="66"/>
        <v>103.72702596552995</v>
      </c>
      <c r="AF291" s="41"/>
      <c r="AG291" s="119">
        <v>0</v>
      </c>
      <c r="AH291" s="41"/>
      <c r="AI291" s="32">
        <v>0</v>
      </c>
      <c r="AJ291" s="33">
        <f t="shared" si="67"/>
        <v>105.91591423100007</v>
      </c>
      <c r="AK291" s="33">
        <v>0</v>
      </c>
      <c r="AL291" s="42">
        <f t="shared" si="68"/>
        <v>0</v>
      </c>
      <c r="AM291" s="43">
        <f t="shared" si="69"/>
        <v>0</v>
      </c>
      <c r="AO291" s="44">
        <v>110551.55806783131</v>
      </c>
      <c r="AQ291" s="44">
        <v>1513734.2190263839</v>
      </c>
      <c r="AS291" s="220"/>
      <c r="AT291" s="86">
        <v>-5662885.6500000004</v>
      </c>
      <c r="AU291" s="86">
        <v>-2412976.0426382297</v>
      </c>
      <c r="AV291" s="86">
        <v>-21979.831549293656</v>
      </c>
      <c r="AW291" s="86">
        <v>-748112</v>
      </c>
      <c r="AX291" s="129">
        <v>-1918414.2456499999</v>
      </c>
    </row>
    <row r="292" spans="1:50">
      <c r="A292" s="26">
        <v>863</v>
      </c>
      <c r="B292" s="27">
        <v>1729</v>
      </c>
      <c r="C292" s="28"/>
      <c r="D292" s="29" t="s">
        <v>194</v>
      </c>
      <c r="E292" s="7">
        <v>1027</v>
      </c>
      <c r="F292" s="7">
        <v>1792273.6666666667</v>
      </c>
      <c r="G292" s="2">
        <v>1.8800000000000001</v>
      </c>
      <c r="H292" s="7">
        <v>954080.45474910398</v>
      </c>
      <c r="I292" s="7">
        <v>157754.33333333334</v>
      </c>
      <c r="J292" s="30">
        <v>0</v>
      </c>
      <c r="K292" s="4">
        <v>1.65</v>
      </c>
      <c r="L292" s="7">
        <v>1574232.7503360214</v>
      </c>
      <c r="M292" s="7">
        <v>162326.75</v>
      </c>
      <c r="N292" s="7">
        <v>1736559.5003360214</v>
      </c>
      <c r="O292" s="31">
        <v>1690.9050636183265</v>
      </c>
      <c r="P292" s="31">
        <v>2391.9120957014184</v>
      </c>
      <c r="Q292" s="31">
        <v>70.692608923927679</v>
      </c>
      <c r="R292" s="32">
        <v>266375.66212125408</v>
      </c>
      <c r="S292" s="33">
        <f t="shared" si="56"/>
        <v>259.37260187074401</v>
      </c>
      <c r="T292" s="34">
        <f t="shared" si="57"/>
        <v>81.536343622074384</v>
      </c>
      <c r="U292" s="32">
        <v>109649</v>
      </c>
      <c r="V292" s="33">
        <f t="shared" si="58"/>
        <v>106.76630963972737</v>
      </c>
      <c r="W292" s="35">
        <f t="shared" si="59"/>
        <v>85.999982140881158</v>
      </c>
      <c r="X292" s="36">
        <v>0</v>
      </c>
      <c r="Y292" s="37">
        <f t="shared" si="60"/>
        <v>0</v>
      </c>
      <c r="Z292" s="38">
        <f t="shared" si="61"/>
        <v>109649</v>
      </c>
      <c r="AA292" s="39">
        <f t="shared" si="62"/>
        <v>106.76630963972737</v>
      </c>
      <c r="AB292" s="40">
        <f t="shared" si="63"/>
        <v>85.999982140881158</v>
      </c>
      <c r="AC292" s="32">
        <f t="shared" si="64"/>
        <v>376024.66212125408</v>
      </c>
      <c r="AD292" s="33">
        <f t="shared" si="65"/>
        <v>366.13891151047136</v>
      </c>
      <c r="AE292" s="35">
        <f t="shared" si="66"/>
        <v>85.999982140881173</v>
      </c>
      <c r="AF292" s="41"/>
      <c r="AG292" s="119">
        <v>0</v>
      </c>
      <c r="AH292" s="41"/>
      <c r="AI292" s="32">
        <v>34227.741760925011</v>
      </c>
      <c r="AJ292" s="33">
        <f t="shared" si="67"/>
        <v>70.692608923927679</v>
      </c>
      <c r="AK292" s="33">
        <v>0</v>
      </c>
      <c r="AL292" s="42">
        <f t="shared" si="68"/>
        <v>0</v>
      </c>
      <c r="AM292" s="43">
        <f t="shared" si="69"/>
        <v>34227.741760925011</v>
      </c>
      <c r="AO292" s="44">
        <v>6952.5251106260912</v>
      </c>
      <c r="AQ292" s="44">
        <v>95408.045474910396</v>
      </c>
      <c r="AS292" s="220"/>
      <c r="AT292" s="86">
        <v>-526732.19999999995</v>
      </c>
      <c r="AU292" s="86">
        <v>-224442.49865215254</v>
      </c>
      <c r="AV292" s="86">
        <v>-2044.4497689596426</v>
      </c>
      <c r="AW292" s="86">
        <v>-114621</v>
      </c>
      <c r="AX292" s="129">
        <v>-178440.92901699999</v>
      </c>
    </row>
    <row r="293" spans="1:50">
      <c r="A293" s="26">
        <v>865</v>
      </c>
      <c r="B293" s="27">
        <v>2605</v>
      </c>
      <c r="C293" s="28"/>
      <c r="D293" s="29" t="s">
        <v>195</v>
      </c>
      <c r="E293" s="7">
        <v>245.66666666666666</v>
      </c>
      <c r="F293" s="7">
        <v>363298.66666666669</v>
      </c>
      <c r="G293" s="2">
        <v>1.5</v>
      </c>
      <c r="H293" s="7">
        <v>242540.10714285716</v>
      </c>
      <c r="I293" s="7">
        <v>34957.666666666664</v>
      </c>
      <c r="J293" s="30">
        <v>0</v>
      </c>
      <c r="K293" s="4">
        <v>1.65</v>
      </c>
      <c r="L293" s="7">
        <v>400191.17678571428</v>
      </c>
      <c r="M293" s="7">
        <v>42025.958333333336</v>
      </c>
      <c r="N293" s="7">
        <v>442217.1351190476</v>
      </c>
      <c r="O293" s="31">
        <v>1800.069749466951</v>
      </c>
      <c r="P293" s="31">
        <v>2391.9120957014184</v>
      </c>
      <c r="Q293" s="31">
        <v>75.256517691511903</v>
      </c>
      <c r="R293" s="32">
        <v>53796.496464892298</v>
      </c>
      <c r="S293" s="33">
        <f t="shared" si="56"/>
        <v>218.98166810675292</v>
      </c>
      <c r="T293" s="34">
        <f t="shared" si="57"/>
        <v>84.411606145652428</v>
      </c>
      <c r="U293" s="32">
        <v>9334</v>
      </c>
      <c r="V293" s="33">
        <f t="shared" si="58"/>
        <v>37.99457259158752</v>
      </c>
      <c r="W293" s="35">
        <f t="shared" si="59"/>
        <v>86.000066384633143</v>
      </c>
      <c r="X293" s="36">
        <v>0</v>
      </c>
      <c r="Y293" s="37">
        <f t="shared" si="60"/>
        <v>0</v>
      </c>
      <c r="Z293" s="38">
        <f t="shared" si="61"/>
        <v>9334</v>
      </c>
      <c r="AA293" s="39">
        <f t="shared" si="62"/>
        <v>37.99457259158752</v>
      </c>
      <c r="AB293" s="40">
        <f t="shared" si="63"/>
        <v>86.000066384633143</v>
      </c>
      <c r="AC293" s="32">
        <f t="shared" si="64"/>
        <v>63130.496464892298</v>
      </c>
      <c r="AD293" s="33">
        <f t="shared" si="65"/>
        <v>256.97624069834046</v>
      </c>
      <c r="AE293" s="35">
        <f t="shared" si="66"/>
        <v>86.000066384633143</v>
      </c>
      <c r="AF293" s="41"/>
      <c r="AG293" s="119">
        <v>0</v>
      </c>
      <c r="AH293" s="41"/>
      <c r="AI293" s="32">
        <v>12860.129225387791</v>
      </c>
      <c r="AJ293" s="33">
        <f t="shared" si="67"/>
        <v>75.256517691511903</v>
      </c>
      <c r="AK293" s="33">
        <v>0</v>
      </c>
      <c r="AL293" s="42">
        <f t="shared" si="68"/>
        <v>0</v>
      </c>
      <c r="AM293" s="43">
        <f t="shared" si="69"/>
        <v>12860.129225387791</v>
      </c>
      <c r="AO293" s="44">
        <v>1554.4436525263955</v>
      </c>
      <c r="AQ293" s="44">
        <v>24254.010714285716</v>
      </c>
      <c r="AS293" s="220"/>
      <c r="AT293" s="86">
        <v>-128082.35</v>
      </c>
      <c r="AU293" s="86">
        <v>-54576.349769908185</v>
      </c>
      <c r="AV293" s="86">
        <v>-497.13671139741308</v>
      </c>
      <c r="AW293" s="86">
        <v>-16974</v>
      </c>
      <c r="AX293" s="129">
        <v>-43390.421216000002</v>
      </c>
    </row>
    <row r="294" spans="1:50">
      <c r="A294" s="26">
        <v>866</v>
      </c>
      <c r="B294" s="27">
        <v>2606</v>
      </c>
      <c r="C294" s="28"/>
      <c r="D294" s="29" t="s">
        <v>196</v>
      </c>
      <c r="E294" s="7">
        <v>1127.6666666666667</v>
      </c>
      <c r="F294" s="7">
        <v>2693465</v>
      </c>
      <c r="G294" s="2">
        <v>1.54</v>
      </c>
      <c r="H294" s="7">
        <v>1749003.2467532468</v>
      </c>
      <c r="I294" s="7">
        <v>234268</v>
      </c>
      <c r="J294" s="30">
        <v>0</v>
      </c>
      <c r="K294" s="4">
        <v>1.65</v>
      </c>
      <c r="L294" s="7">
        <v>2885855.3571428568</v>
      </c>
      <c r="M294" s="7">
        <v>285545.89583333331</v>
      </c>
      <c r="N294" s="7">
        <v>3171401.2529761903</v>
      </c>
      <c r="O294" s="31">
        <v>2812.357008255563</v>
      </c>
      <c r="P294" s="31">
        <v>2391.9120957014184</v>
      </c>
      <c r="Q294" s="31">
        <v>117.57777442196725</v>
      </c>
      <c r="R294" s="32">
        <v>-175425.03383104951</v>
      </c>
      <c r="S294" s="33">
        <f t="shared" si="56"/>
        <v>-155.56461764503356</v>
      </c>
      <c r="T294" s="34">
        <f t="shared" si="57"/>
        <v>111.07399788583926</v>
      </c>
      <c r="U294" s="32">
        <v>0</v>
      </c>
      <c r="V294" s="33">
        <f t="shared" si="58"/>
        <v>0</v>
      </c>
      <c r="W294" s="35">
        <f t="shared" si="59"/>
        <v>111.07399788583926</v>
      </c>
      <c r="X294" s="36">
        <v>0</v>
      </c>
      <c r="Y294" s="37">
        <f t="shared" si="60"/>
        <v>0</v>
      </c>
      <c r="Z294" s="38">
        <f t="shared" si="61"/>
        <v>0</v>
      </c>
      <c r="AA294" s="39">
        <f t="shared" si="62"/>
        <v>0</v>
      </c>
      <c r="AB294" s="40">
        <f t="shared" si="63"/>
        <v>111.07399788583926</v>
      </c>
      <c r="AC294" s="32">
        <f t="shared" si="64"/>
        <v>-175425.03383104951</v>
      </c>
      <c r="AD294" s="33">
        <f t="shared" si="65"/>
        <v>-155.56461764503356</v>
      </c>
      <c r="AE294" s="35">
        <f t="shared" si="66"/>
        <v>111.07399788583926</v>
      </c>
      <c r="AF294" s="41"/>
      <c r="AG294" s="119">
        <v>0</v>
      </c>
      <c r="AH294" s="41"/>
      <c r="AI294" s="32">
        <v>9861.2203129715126</v>
      </c>
      <c r="AJ294" s="33">
        <f t="shared" si="67"/>
        <v>117.57777442196725</v>
      </c>
      <c r="AK294" s="33">
        <v>0</v>
      </c>
      <c r="AL294" s="42">
        <f t="shared" si="68"/>
        <v>0</v>
      </c>
      <c r="AM294" s="43">
        <f t="shared" si="69"/>
        <v>9861.2203129715126</v>
      </c>
      <c r="AO294" s="44">
        <v>7002.8551938793471</v>
      </c>
      <c r="AQ294" s="44">
        <v>174900.32467532469</v>
      </c>
      <c r="AS294" s="220"/>
      <c r="AT294" s="86">
        <v>-595660.05000000005</v>
      </c>
      <c r="AU294" s="86">
        <v>-253812.90374921157</v>
      </c>
      <c r="AV294" s="86">
        <v>-2311.985187944596</v>
      </c>
      <c r="AW294" s="86">
        <v>-72657</v>
      </c>
      <c r="AX294" s="129">
        <v>-201791.59746200001</v>
      </c>
    </row>
    <row r="295" spans="1:50">
      <c r="A295" s="26">
        <v>867</v>
      </c>
      <c r="B295" s="27">
        <v>1730</v>
      </c>
      <c r="C295" s="28"/>
      <c r="D295" s="29" t="s">
        <v>197</v>
      </c>
      <c r="E295" s="7">
        <v>793</v>
      </c>
      <c r="F295" s="7">
        <v>1070857.3333333333</v>
      </c>
      <c r="G295" s="2">
        <v>1.7366666666666666</v>
      </c>
      <c r="H295" s="7">
        <v>616611.5001993943</v>
      </c>
      <c r="I295" s="7">
        <v>105644</v>
      </c>
      <c r="J295" s="30">
        <v>0</v>
      </c>
      <c r="K295" s="4">
        <v>1.65</v>
      </c>
      <c r="L295" s="7">
        <v>1017408.9753290005</v>
      </c>
      <c r="M295" s="7">
        <v>107394.20833333333</v>
      </c>
      <c r="N295" s="7">
        <v>1124803.1836623338</v>
      </c>
      <c r="O295" s="31">
        <v>1418.4151118062216</v>
      </c>
      <c r="P295" s="31">
        <v>2391.9120957014184</v>
      </c>
      <c r="Q295" s="31">
        <v>59.300469877438246</v>
      </c>
      <c r="R295" s="32">
        <v>285633.75004468969</v>
      </c>
      <c r="S295" s="33">
        <f t="shared" si="56"/>
        <v>360.19388404122282</v>
      </c>
      <c r="T295" s="34">
        <f t="shared" si="57"/>
        <v>74.35929602278604</v>
      </c>
      <c r="U295" s="32">
        <v>220799</v>
      </c>
      <c r="V295" s="33">
        <f t="shared" si="58"/>
        <v>278.43505674653215</v>
      </c>
      <c r="W295" s="35">
        <f t="shared" si="59"/>
        <v>85.999985379511003</v>
      </c>
      <c r="X295" s="36">
        <v>0</v>
      </c>
      <c r="Y295" s="37">
        <f t="shared" si="60"/>
        <v>0</v>
      </c>
      <c r="Z295" s="38">
        <f t="shared" si="61"/>
        <v>220799</v>
      </c>
      <c r="AA295" s="39">
        <f t="shared" si="62"/>
        <v>278.43505674653215</v>
      </c>
      <c r="AB295" s="40">
        <f t="shared" si="63"/>
        <v>85.999985379511003</v>
      </c>
      <c r="AC295" s="32">
        <f t="shared" si="64"/>
        <v>506432.75004468969</v>
      </c>
      <c r="AD295" s="33">
        <f t="shared" si="65"/>
        <v>638.62894078775503</v>
      </c>
      <c r="AE295" s="35">
        <f t="shared" si="66"/>
        <v>85.999985379511003</v>
      </c>
      <c r="AF295" s="41"/>
      <c r="AG295" s="119">
        <v>0</v>
      </c>
      <c r="AH295" s="41"/>
      <c r="AI295" s="32">
        <v>21228.913157226914</v>
      </c>
      <c r="AJ295" s="33">
        <f t="shared" si="67"/>
        <v>59.300469877438246</v>
      </c>
      <c r="AK295" s="33">
        <v>0</v>
      </c>
      <c r="AL295" s="42">
        <f t="shared" si="68"/>
        <v>0</v>
      </c>
      <c r="AM295" s="43">
        <f t="shared" si="69"/>
        <v>21228.913157226914</v>
      </c>
      <c r="AO295" s="44">
        <v>3523.8033832773262</v>
      </c>
      <c r="AQ295" s="44">
        <v>61661.150019939429</v>
      </c>
      <c r="AS295" s="220"/>
      <c r="AT295" s="86">
        <v>-413567.1</v>
      </c>
      <c r="AU295" s="86">
        <v>-176222.43058235414</v>
      </c>
      <c r="AV295" s="86">
        <v>-1605.2125139097193</v>
      </c>
      <c r="AW295" s="86">
        <v>-43634</v>
      </c>
      <c r="AX295" s="129">
        <v>-140104.01067300001</v>
      </c>
    </row>
    <row r="296" spans="1:50">
      <c r="A296" s="26">
        <v>868</v>
      </c>
      <c r="B296" s="27">
        <v>2608</v>
      </c>
      <c r="C296" s="28"/>
      <c r="D296" s="29" t="s">
        <v>198</v>
      </c>
      <c r="E296" s="7">
        <v>257.66666666666669</v>
      </c>
      <c r="F296" s="7">
        <v>440718.66666666669</v>
      </c>
      <c r="G296" s="2">
        <v>1.49</v>
      </c>
      <c r="H296" s="7">
        <v>295784.34004474274</v>
      </c>
      <c r="I296" s="7">
        <v>43568.666666666664</v>
      </c>
      <c r="J296" s="30">
        <v>0</v>
      </c>
      <c r="K296" s="4">
        <v>1.65</v>
      </c>
      <c r="L296" s="7">
        <v>488044.1610738255</v>
      </c>
      <c r="M296" s="7">
        <v>52826.270833333336</v>
      </c>
      <c r="N296" s="7">
        <v>540870.43190715881</v>
      </c>
      <c r="O296" s="31">
        <v>2099.1090500924661</v>
      </c>
      <c r="P296" s="31">
        <v>2391.9120957014184</v>
      </c>
      <c r="Q296" s="31">
        <v>87.758620137623026</v>
      </c>
      <c r="R296" s="32">
        <v>27914.866358205505</v>
      </c>
      <c r="S296" s="33">
        <f t="shared" si="56"/>
        <v>108.33712687531244</v>
      </c>
      <c r="T296" s="34">
        <f t="shared" si="57"/>
        <v>92.287930686702452</v>
      </c>
      <c r="U296" s="32">
        <v>0</v>
      </c>
      <c r="V296" s="33">
        <f t="shared" si="58"/>
        <v>0</v>
      </c>
      <c r="W296" s="35">
        <f t="shared" si="59"/>
        <v>92.287930686702452</v>
      </c>
      <c r="X296" s="36">
        <v>0</v>
      </c>
      <c r="Y296" s="37">
        <f t="shared" si="60"/>
        <v>0</v>
      </c>
      <c r="Z296" s="38">
        <f t="shared" si="61"/>
        <v>0</v>
      </c>
      <c r="AA296" s="39">
        <f t="shared" si="62"/>
        <v>0</v>
      </c>
      <c r="AB296" s="40">
        <f t="shared" si="63"/>
        <v>92.287930686702452</v>
      </c>
      <c r="AC296" s="32">
        <f t="shared" si="64"/>
        <v>27914.866358205505</v>
      </c>
      <c r="AD296" s="33">
        <f t="shared" si="65"/>
        <v>108.33712687531244</v>
      </c>
      <c r="AE296" s="35">
        <f t="shared" si="66"/>
        <v>92.287930686702452</v>
      </c>
      <c r="AF296" s="41"/>
      <c r="AG296" s="119">
        <v>0</v>
      </c>
      <c r="AH296" s="41"/>
      <c r="AI296" s="32">
        <v>0</v>
      </c>
      <c r="AJ296" s="33">
        <f t="shared" si="67"/>
        <v>87.758620137623026</v>
      </c>
      <c r="AK296" s="33">
        <v>0</v>
      </c>
      <c r="AL296" s="42">
        <f t="shared" si="68"/>
        <v>0</v>
      </c>
      <c r="AM296" s="43">
        <f t="shared" si="69"/>
        <v>0</v>
      </c>
      <c r="AO296" s="44">
        <v>1551.1464939195605</v>
      </c>
      <c r="AQ296" s="44">
        <v>29578.434004474271</v>
      </c>
      <c r="AS296" s="220"/>
      <c r="AT296" s="86">
        <v>-129625.5</v>
      </c>
      <c r="AU296" s="86">
        <v>-55233.896152678164</v>
      </c>
      <c r="AV296" s="86">
        <v>-503.12631032991203</v>
      </c>
      <c r="AW296" s="86">
        <v>-23585</v>
      </c>
      <c r="AX296" s="129">
        <v>-43913.197375000003</v>
      </c>
    </row>
    <row r="297" spans="1:50">
      <c r="A297" s="26">
        <v>869</v>
      </c>
      <c r="B297" s="27">
        <v>2609</v>
      </c>
      <c r="C297" s="28">
        <v>351</v>
      </c>
      <c r="D297" s="29" t="s">
        <v>199</v>
      </c>
      <c r="E297" s="7">
        <v>1032.3333333333333</v>
      </c>
      <c r="F297" s="7">
        <v>1896719.3333333333</v>
      </c>
      <c r="G297" s="2">
        <v>1.6833333333333333</v>
      </c>
      <c r="H297" s="7">
        <v>1126886.9578134285</v>
      </c>
      <c r="I297" s="7">
        <v>227420.66666666666</v>
      </c>
      <c r="J297" s="30">
        <v>0</v>
      </c>
      <c r="K297" s="4">
        <v>1.65</v>
      </c>
      <c r="L297" s="7">
        <v>1859363.4803921569</v>
      </c>
      <c r="M297" s="7">
        <v>184603.91166666671</v>
      </c>
      <c r="N297" s="7">
        <v>2043967.3920588235</v>
      </c>
      <c r="O297" s="31">
        <v>1979.9490397728352</v>
      </c>
      <c r="P297" s="31">
        <v>2391.9120957014184</v>
      </c>
      <c r="Q297" s="31">
        <v>82.776831277832699</v>
      </c>
      <c r="R297" s="32">
        <v>157354.78205266802</v>
      </c>
      <c r="S297" s="33">
        <f t="shared" si="56"/>
        <v>152.42633069357575</v>
      </c>
      <c r="T297" s="34">
        <f t="shared" si="57"/>
        <v>89.14940370503453</v>
      </c>
      <c r="U297" s="32">
        <v>0</v>
      </c>
      <c r="V297" s="33">
        <f t="shared" si="58"/>
        <v>0</v>
      </c>
      <c r="W297" s="35">
        <f t="shared" si="59"/>
        <v>89.14940370503453</v>
      </c>
      <c r="X297" s="36">
        <v>0</v>
      </c>
      <c r="Y297" s="37">
        <f t="shared" si="60"/>
        <v>0</v>
      </c>
      <c r="Z297" s="38">
        <f t="shared" si="61"/>
        <v>0</v>
      </c>
      <c r="AA297" s="39">
        <f t="shared" si="62"/>
        <v>0</v>
      </c>
      <c r="AB297" s="40">
        <f t="shared" si="63"/>
        <v>89.14940370503453</v>
      </c>
      <c r="AC297" s="32">
        <f t="shared" si="64"/>
        <v>157354.78205266802</v>
      </c>
      <c r="AD297" s="33">
        <f t="shared" si="65"/>
        <v>152.42633069357575</v>
      </c>
      <c r="AE297" s="35">
        <f t="shared" si="66"/>
        <v>89.14940370503453</v>
      </c>
      <c r="AF297" s="41"/>
      <c r="AG297" s="119">
        <v>0</v>
      </c>
      <c r="AH297" s="41"/>
      <c r="AI297" s="32">
        <v>0</v>
      </c>
      <c r="AJ297" s="33">
        <f t="shared" si="67"/>
        <v>82.776831277832699</v>
      </c>
      <c r="AK297" s="33">
        <v>0</v>
      </c>
      <c r="AL297" s="42">
        <f t="shared" si="68"/>
        <v>0</v>
      </c>
      <c r="AM297" s="43">
        <f t="shared" si="69"/>
        <v>0</v>
      </c>
      <c r="AO297" s="44">
        <v>7079.0362714044559</v>
      </c>
      <c r="AQ297" s="44">
        <v>112688.69578134285</v>
      </c>
      <c r="AS297" s="220"/>
      <c r="AT297" s="86">
        <v>-538563.1</v>
      </c>
      <c r="AU297" s="86">
        <v>-229483.68758672237</v>
      </c>
      <c r="AV297" s="86">
        <v>-2090.3700274421344</v>
      </c>
      <c r="AW297" s="86">
        <v>-108967</v>
      </c>
      <c r="AX297" s="129">
        <v>-182448.879571</v>
      </c>
    </row>
    <row r="298" spans="1:50">
      <c r="A298" s="26">
        <v>870</v>
      </c>
      <c r="B298" s="27">
        <v>2610</v>
      </c>
      <c r="C298" s="28">
        <v>351</v>
      </c>
      <c r="D298" s="29" t="s">
        <v>200</v>
      </c>
      <c r="E298" s="7">
        <v>3955</v>
      </c>
      <c r="F298" s="7">
        <v>8727185.666666666</v>
      </c>
      <c r="G298" s="2">
        <v>1.45</v>
      </c>
      <c r="H298" s="7">
        <v>6018748.7356321849</v>
      </c>
      <c r="I298" s="7">
        <v>626461.33333333337</v>
      </c>
      <c r="J298" s="30">
        <v>0</v>
      </c>
      <c r="K298" s="4">
        <v>1.65</v>
      </c>
      <c r="L298" s="7">
        <v>9930935.4137931038</v>
      </c>
      <c r="M298" s="7">
        <v>774041.03749999998</v>
      </c>
      <c r="N298" s="7">
        <v>10704976.451293103</v>
      </c>
      <c r="O298" s="31">
        <v>2706.6944251057153</v>
      </c>
      <c r="P298" s="31">
        <v>2391.9120957014184</v>
      </c>
      <c r="Q298" s="31">
        <v>113.16028001070784</v>
      </c>
      <c r="R298" s="32">
        <v>-460636.72173377755</v>
      </c>
      <c r="S298" s="33">
        <f t="shared" si="56"/>
        <v>-116.46946187958977</v>
      </c>
      <c r="T298" s="34">
        <f t="shared" si="57"/>
        <v>108.29097640674586</v>
      </c>
      <c r="U298" s="32">
        <v>0</v>
      </c>
      <c r="V298" s="33">
        <f t="shared" si="58"/>
        <v>0</v>
      </c>
      <c r="W298" s="35">
        <f t="shared" si="59"/>
        <v>108.29097640674586</v>
      </c>
      <c r="X298" s="36">
        <v>0</v>
      </c>
      <c r="Y298" s="37">
        <f t="shared" si="60"/>
        <v>0</v>
      </c>
      <c r="Z298" s="38">
        <f t="shared" si="61"/>
        <v>0</v>
      </c>
      <c r="AA298" s="39">
        <f t="shared" si="62"/>
        <v>0</v>
      </c>
      <c r="AB298" s="40">
        <f t="shared" si="63"/>
        <v>108.29097640674586</v>
      </c>
      <c r="AC298" s="32">
        <f t="shared" si="64"/>
        <v>-460636.72173377755</v>
      </c>
      <c r="AD298" s="33">
        <f t="shared" si="65"/>
        <v>-116.46946187958977</v>
      </c>
      <c r="AE298" s="35">
        <f t="shared" si="66"/>
        <v>108.29097640674586</v>
      </c>
      <c r="AF298" s="41"/>
      <c r="AG298" s="119">
        <v>0</v>
      </c>
      <c r="AH298" s="41"/>
      <c r="AI298" s="32">
        <v>0</v>
      </c>
      <c r="AJ298" s="33">
        <f t="shared" si="67"/>
        <v>113.16028001070784</v>
      </c>
      <c r="AK298" s="33">
        <v>0</v>
      </c>
      <c r="AL298" s="42">
        <f t="shared" si="68"/>
        <v>0</v>
      </c>
      <c r="AM298" s="43">
        <f t="shared" si="69"/>
        <v>0</v>
      </c>
      <c r="AO298" s="44">
        <v>55714.206509703647</v>
      </c>
      <c r="AQ298" s="44">
        <v>601874.87356321851</v>
      </c>
      <c r="AS298" s="220"/>
      <c r="AT298" s="86">
        <v>-2028742.05</v>
      </c>
      <c r="AU298" s="86">
        <v>-864454.31121493131</v>
      </c>
      <c r="AV298" s="86">
        <v>-7874.3260632586234</v>
      </c>
      <c r="AW298" s="86">
        <v>-329585</v>
      </c>
      <c r="AX298" s="129">
        <v>-687276.39066599996</v>
      </c>
    </row>
    <row r="299" spans="1:50">
      <c r="A299" s="26">
        <v>871</v>
      </c>
      <c r="B299" s="27">
        <v>1731</v>
      </c>
      <c r="C299" s="28"/>
      <c r="D299" s="29" t="s">
        <v>201</v>
      </c>
      <c r="E299" s="7">
        <v>51</v>
      </c>
      <c r="F299" s="7">
        <v>65457.666666666664</v>
      </c>
      <c r="G299" s="2">
        <v>1.7599999999999998</v>
      </c>
      <c r="H299" s="7">
        <v>37569.285477427889</v>
      </c>
      <c r="I299" s="7">
        <v>5939.666666666667</v>
      </c>
      <c r="J299" s="30">
        <v>0</v>
      </c>
      <c r="K299" s="4">
        <v>1.65</v>
      </c>
      <c r="L299" s="7">
        <v>61989.321037756017</v>
      </c>
      <c r="M299" s="7">
        <v>6094.5291666666672</v>
      </c>
      <c r="N299" s="7">
        <v>68083.850204422692</v>
      </c>
      <c r="O299" s="31">
        <v>1334.9774549886802</v>
      </c>
      <c r="P299" s="31">
        <v>2391.9120957014184</v>
      </c>
      <c r="Q299" s="31">
        <v>55.812145328743931</v>
      </c>
      <c r="R299" s="32">
        <v>19944.356670249366</v>
      </c>
      <c r="S299" s="33">
        <f t="shared" si="56"/>
        <v>391.06581706371304</v>
      </c>
      <c r="T299" s="34">
        <f t="shared" si="57"/>
        <v>72.161651557108613</v>
      </c>
      <c r="U299" s="32">
        <v>16881</v>
      </c>
      <c r="V299" s="33">
        <f t="shared" si="58"/>
        <v>331</v>
      </c>
      <c r="W299" s="35">
        <f t="shared" si="59"/>
        <v>85.999952746974685</v>
      </c>
      <c r="X299" s="36">
        <v>0</v>
      </c>
      <c r="Y299" s="37">
        <f t="shared" si="60"/>
        <v>0</v>
      </c>
      <c r="Z299" s="38">
        <f t="shared" si="61"/>
        <v>16881</v>
      </c>
      <c r="AA299" s="39">
        <f t="shared" si="62"/>
        <v>331</v>
      </c>
      <c r="AB299" s="40">
        <f t="shared" si="63"/>
        <v>85.999952746974685</v>
      </c>
      <c r="AC299" s="32">
        <f t="shared" si="64"/>
        <v>36825.35667024937</v>
      </c>
      <c r="AD299" s="33">
        <f t="shared" si="65"/>
        <v>722.06581706371298</v>
      </c>
      <c r="AE299" s="35">
        <f t="shared" si="66"/>
        <v>85.999952746974685</v>
      </c>
      <c r="AF299" s="41"/>
      <c r="AG299" s="119">
        <v>0</v>
      </c>
      <c r="AH299" s="41"/>
      <c r="AI299" s="32">
        <v>11165.976712250147</v>
      </c>
      <c r="AJ299" s="33">
        <f t="shared" si="67"/>
        <v>55.812145328743931</v>
      </c>
      <c r="AK299" s="33">
        <v>0</v>
      </c>
      <c r="AL299" s="42">
        <f t="shared" si="68"/>
        <v>0</v>
      </c>
      <c r="AM299" s="43">
        <f t="shared" si="69"/>
        <v>11165.976712250147</v>
      </c>
      <c r="AO299" s="44">
        <v>33.785999438516498</v>
      </c>
      <c r="AQ299" s="44">
        <v>3756.9285477427898</v>
      </c>
      <c r="AS299" s="220"/>
      <c r="AT299" s="86">
        <v>-26748.1</v>
      </c>
      <c r="AU299" s="86">
        <v>-11397.470634679621</v>
      </c>
      <c r="AV299" s="86">
        <v>-103.81971482998185</v>
      </c>
      <c r="AW299" s="86">
        <v>-1906</v>
      </c>
      <c r="AX299" s="129">
        <v>-9061.4534270000004</v>
      </c>
    </row>
    <row r="300" spans="1:50">
      <c r="A300" s="26">
        <v>872</v>
      </c>
      <c r="B300" s="27">
        <v>2612</v>
      </c>
      <c r="C300" s="28"/>
      <c r="D300" s="29" t="s">
        <v>202</v>
      </c>
      <c r="E300" s="7">
        <v>828.33333333333337</v>
      </c>
      <c r="F300" s="7">
        <v>1622335.6666666667</v>
      </c>
      <c r="G300" s="2">
        <v>1.6066666666666667</v>
      </c>
      <c r="H300" s="7">
        <v>1010991.1451142812</v>
      </c>
      <c r="I300" s="7">
        <v>133406.66666666666</v>
      </c>
      <c r="J300" s="30">
        <v>0</v>
      </c>
      <c r="K300" s="4">
        <v>1.65</v>
      </c>
      <c r="L300" s="7">
        <v>1668135.3894385642</v>
      </c>
      <c r="M300" s="7">
        <v>162905.73333333334</v>
      </c>
      <c r="N300" s="7">
        <v>1831041.1227718976</v>
      </c>
      <c r="O300" s="31">
        <v>2210.5124218574215</v>
      </c>
      <c r="P300" s="31">
        <v>2391.9120957014184</v>
      </c>
      <c r="Q300" s="31">
        <v>92.416122893061328</v>
      </c>
      <c r="R300" s="32">
        <v>55595.976705287649</v>
      </c>
      <c r="S300" s="33">
        <f t="shared" si="56"/>
        <v>67.117879322278853</v>
      </c>
      <c r="T300" s="34">
        <f t="shared" si="57"/>
        <v>95.22215742262857</v>
      </c>
      <c r="U300" s="32">
        <v>0</v>
      </c>
      <c r="V300" s="33">
        <f t="shared" si="58"/>
        <v>0</v>
      </c>
      <c r="W300" s="35">
        <f t="shared" si="59"/>
        <v>95.22215742262857</v>
      </c>
      <c r="X300" s="36">
        <v>0</v>
      </c>
      <c r="Y300" s="37">
        <f t="shared" si="60"/>
        <v>0</v>
      </c>
      <c r="Z300" s="38">
        <f t="shared" si="61"/>
        <v>0</v>
      </c>
      <c r="AA300" s="39">
        <f t="shared" si="62"/>
        <v>0</v>
      </c>
      <c r="AB300" s="40">
        <f t="shared" si="63"/>
        <v>95.22215742262857</v>
      </c>
      <c r="AC300" s="32">
        <f t="shared" si="64"/>
        <v>55595.976705287649</v>
      </c>
      <c r="AD300" s="33">
        <f t="shared" si="65"/>
        <v>67.117879322278853</v>
      </c>
      <c r="AE300" s="35">
        <f t="shared" si="66"/>
        <v>95.22215742262857</v>
      </c>
      <c r="AF300" s="41"/>
      <c r="AG300" s="119">
        <v>0</v>
      </c>
      <c r="AH300" s="41"/>
      <c r="AI300" s="32">
        <v>4162.664115648342</v>
      </c>
      <c r="AJ300" s="33">
        <f t="shared" si="67"/>
        <v>92.416122893061328</v>
      </c>
      <c r="AK300" s="33">
        <v>0</v>
      </c>
      <c r="AL300" s="42">
        <f t="shared" si="68"/>
        <v>0</v>
      </c>
      <c r="AM300" s="43">
        <f t="shared" si="69"/>
        <v>4162.664115648342</v>
      </c>
      <c r="AO300" s="44">
        <v>4781.7373056089591</v>
      </c>
      <c r="AQ300" s="44">
        <v>101099.11451142812</v>
      </c>
      <c r="AS300" s="220"/>
      <c r="AT300" s="86">
        <v>-436200.1</v>
      </c>
      <c r="AU300" s="86">
        <v>-185866.44419631382</v>
      </c>
      <c r="AV300" s="86">
        <v>-1693.059964919704</v>
      </c>
      <c r="AW300" s="86">
        <v>-52483</v>
      </c>
      <c r="AX300" s="129">
        <v>-147771.39434200001</v>
      </c>
    </row>
    <row r="301" spans="1:50">
      <c r="A301" s="26">
        <v>873</v>
      </c>
      <c r="B301" s="27">
        <v>2613</v>
      </c>
      <c r="C301" s="28"/>
      <c r="D301" s="29" t="s">
        <v>203</v>
      </c>
      <c r="E301" s="7">
        <v>270.66666666666669</v>
      </c>
      <c r="F301" s="7">
        <v>440683.66666666669</v>
      </c>
      <c r="G301" s="2">
        <v>1.7333333333333332</v>
      </c>
      <c r="H301" s="7">
        <v>254325.88052972671</v>
      </c>
      <c r="I301" s="7">
        <v>36582</v>
      </c>
      <c r="J301" s="30">
        <v>0</v>
      </c>
      <c r="K301" s="4">
        <v>1.65</v>
      </c>
      <c r="L301" s="7">
        <v>419637.70287404902</v>
      </c>
      <c r="M301" s="7">
        <v>41445.910833333328</v>
      </c>
      <c r="N301" s="7">
        <v>461083.61370738235</v>
      </c>
      <c r="O301" s="31">
        <v>1703.5108880814619</v>
      </c>
      <c r="P301" s="31">
        <v>2391.9120957014184</v>
      </c>
      <c r="Q301" s="31">
        <v>71.219627641956222</v>
      </c>
      <c r="R301" s="32">
        <v>68941.086272446584</v>
      </c>
      <c r="S301" s="33">
        <f t="shared" si="56"/>
        <v>254.70844681938391</v>
      </c>
      <c r="T301" s="34">
        <f t="shared" si="57"/>
        <v>81.868365414432347</v>
      </c>
      <c r="U301" s="32">
        <v>26749</v>
      </c>
      <c r="V301" s="33">
        <f t="shared" si="58"/>
        <v>98.826354679802947</v>
      </c>
      <c r="W301" s="35">
        <f t="shared" si="59"/>
        <v>86.000053817923728</v>
      </c>
      <c r="X301" s="36">
        <v>0</v>
      </c>
      <c r="Y301" s="37">
        <f t="shared" si="60"/>
        <v>0</v>
      </c>
      <c r="Z301" s="38">
        <f t="shared" si="61"/>
        <v>26749</v>
      </c>
      <c r="AA301" s="39">
        <f t="shared" si="62"/>
        <v>98.826354679802947</v>
      </c>
      <c r="AB301" s="40">
        <f t="shared" si="63"/>
        <v>86.000053817923728</v>
      </c>
      <c r="AC301" s="32">
        <f t="shared" si="64"/>
        <v>95690.086272446584</v>
      </c>
      <c r="AD301" s="33">
        <f t="shared" si="65"/>
        <v>353.53480149918687</v>
      </c>
      <c r="AE301" s="35">
        <f t="shared" si="66"/>
        <v>86.000053817923728</v>
      </c>
      <c r="AF301" s="41"/>
      <c r="AG301" s="119">
        <v>0</v>
      </c>
      <c r="AH301" s="41"/>
      <c r="AI301" s="32">
        <v>0</v>
      </c>
      <c r="AJ301" s="33">
        <f t="shared" si="67"/>
        <v>71.219627641956222</v>
      </c>
      <c r="AK301" s="33">
        <v>0</v>
      </c>
      <c r="AL301" s="42">
        <f t="shared" si="68"/>
        <v>0</v>
      </c>
      <c r="AM301" s="43">
        <f t="shared" si="69"/>
        <v>0</v>
      </c>
      <c r="AO301" s="44">
        <v>3378.4511320011084</v>
      </c>
      <c r="AQ301" s="44">
        <v>25432.588052972671</v>
      </c>
      <c r="AS301" s="220"/>
      <c r="AT301" s="86">
        <v>-141456.4</v>
      </c>
      <c r="AU301" s="86">
        <v>-60275.085087248</v>
      </c>
      <c r="AV301" s="86">
        <v>-549.04656881240396</v>
      </c>
      <c r="AW301" s="86">
        <v>-19737</v>
      </c>
      <c r="AX301" s="129">
        <v>-47921.147928999999</v>
      </c>
    </row>
    <row r="302" spans="1:50">
      <c r="A302" s="26">
        <v>874</v>
      </c>
      <c r="B302" s="27">
        <v>2614</v>
      </c>
      <c r="C302" s="28"/>
      <c r="D302" s="29" t="s">
        <v>204</v>
      </c>
      <c r="E302" s="7">
        <v>224.66666666666666</v>
      </c>
      <c r="F302" s="7">
        <v>392942.33333333331</v>
      </c>
      <c r="G302" s="2">
        <v>1.7033333333333331</v>
      </c>
      <c r="H302" s="7">
        <v>230381.06313030343</v>
      </c>
      <c r="I302" s="7">
        <v>27698</v>
      </c>
      <c r="J302" s="30">
        <v>0</v>
      </c>
      <c r="K302" s="4">
        <v>1.65</v>
      </c>
      <c r="L302" s="7">
        <v>380128.75416500069</v>
      </c>
      <c r="M302" s="7">
        <v>34501.270833333336</v>
      </c>
      <c r="N302" s="7">
        <v>414630.024998334</v>
      </c>
      <c r="O302" s="31">
        <v>1845.5342358976293</v>
      </c>
      <c r="P302" s="31">
        <v>2391.9120957014184</v>
      </c>
      <c r="Q302" s="31">
        <v>77.157276775108002</v>
      </c>
      <c r="R302" s="32">
        <v>45418.57022595629</v>
      </c>
      <c r="S302" s="33">
        <f t="shared" si="56"/>
        <v>202.1598081274019</v>
      </c>
      <c r="T302" s="34">
        <f t="shared" si="57"/>
        <v>85.609084368317966</v>
      </c>
      <c r="U302" s="32">
        <v>2101</v>
      </c>
      <c r="V302" s="33">
        <f t="shared" si="58"/>
        <v>9.3516320474777448</v>
      </c>
      <c r="W302" s="35">
        <f t="shared" si="59"/>
        <v>86.000053253181406</v>
      </c>
      <c r="X302" s="36">
        <v>0</v>
      </c>
      <c r="Y302" s="37">
        <f t="shared" si="60"/>
        <v>0</v>
      </c>
      <c r="Z302" s="38">
        <f t="shared" si="61"/>
        <v>2101</v>
      </c>
      <c r="AA302" s="39">
        <f t="shared" si="62"/>
        <v>9.3516320474777448</v>
      </c>
      <c r="AB302" s="40">
        <f t="shared" si="63"/>
        <v>86.000053253181406</v>
      </c>
      <c r="AC302" s="32">
        <f t="shared" si="64"/>
        <v>47519.57022595629</v>
      </c>
      <c r="AD302" s="33">
        <f t="shared" si="65"/>
        <v>211.51144017487965</v>
      </c>
      <c r="AE302" s="35">
        <f t="shared" si="66"/>
        <v>86.000053253181406</v>
      </c>
      <c r="AF302" s="41"/>
      <c r="AG302" s="119">
        <v>0</v>
      </c>
      <c r="AH302" s="41"/>
      <c r="AI302" s="32">
        <v>9899.460410059306</v>
      </c>
      <c r="AJ302" s="33">
        <f t="shared" si="67"/>
        <v>77.157276775108002</v>
      </c>
      <c r="AK302" s="33">
        <v>0</v>
      </c>
      <c r="AL302" s="42">
        <f t="shared" si="68"/>
        <v>0</v>
      </c>
      <c r="AM302" s="43">
        <f t="shared" si="69"/>
        <v>9899.460410059306</v>
      </c>
      <c r="AO302" s="44">
        <v>1082.5609061125326</v>
      </c>
      <c r="AQ302" s="44">
        <v>23038.106313030341</v>
      </c>
      <c r="AS302" s="220"/>
      <c r="AT302" s="86">
        <v>-114193.9</v>
      </c>
      <c r="AU302" s="86">
        <v>-48658.432324978385</v>
      </c>
      <c r="AV302" s="86">
        <v>-443.23032100492253</v>
      </c>
      <c r="AW302" s="86">
        <v>-15375</v>
      </c>
      <c r="AX302" s="129">
        <v>-38685.435783000001</v>
      </c>
    </row>
    <row r="303" spans="1:50">
      <c r="A303" s="26">
        <v>875</v>
      </c>
      <c r="B303" s="27">
        <v>2615</v>
      </c>
      <c r="C303" s="28"/>
      <c r="D303" s="29" t="s">
        <v>205</v>
      </c>
      <c r="E303" s="7">
        <v>245.33333333333334</v>
      </c>
      <c r="F303" s="7">
        <v>602660.33333333337</v>
      </c>
      <c r="G303" s="2">
        <v>1.2733333333333334</v>
      </c>
      <c r="H303" s="7">
        <v>474615.71978815598</v>
      </c>
      <c r="I303" s="7">
        <v>39526.666666666664</v>
      </c>
      <c r="J303" s="30">
        <v>0</v>
      </c>
      <c r="K303" s="4">
        <v>1.65</v>
      </c>
      <c r="L303" s="7">
        <v>783115.93765045737</v>
      </c>
      <c r="M303" s="7">
        <v>47155.15</v>
      </c>
      <c r="N303" s="7">
        <v>830271.0876504574</v>
      </c>
      <c r="O303" s="31">
        <v>3384.2571507491471</v>
      </c>
      <c r="P303" s="31">
        <v>2391.9120957014184</v>
      </c>
      <c r="Q303" s="31">
        <v>141.48752192152477</v>
      </c>
      <c r="R303" s="32">
        <v>-90078.468463532496</v>
      </c>
      <c r="S303" s="33">
        <f t="shared" si="56"/>
        <v>-367.16767036765964</v>
      </c>
      <c r="T303" s="34">
        <f t="shared" si="57"/>
        <v>126.1371388105605</v>
      </c>
      <c r="U303" s="32">
        <v>0</v>
      </c>
      <c r="V303" s="33">
        <f t="shared" si="58"/>
        <v>0</v>
      </c>
      <c r="W303" s="35">
        <f t="shared" si="59"/>
        <v>126.1371388105605</v>
      </c>
      <c r="X303" s="36">
        <v>0</v>
      </c>
      <c r="Y303" s="37">
        <f t="shared" si="60"/>
        <v>0</v>
      </c>
      <c r="Z303" s="38">
        <f t="shared" si="61"/>
        <v>0</v>
      </c>
      <c r="AA303" s="39">
        <f t="shared" si="62"/>
        <v>0</v>
      </c>
      <c r="AB303" s="40">
        <f t="shared" si="63"/>
        <v>126.1371388105605</v>
      </c>
      <c r="AC303" s="32">
        <f t="shared" si="64"/>
        <v>-90078.468463532496</v>
      </c>
      <c r="AD303" s="33">
        <f t="shared" si="65"/>
        <v>-367.16767036765964</v>
      </c>
      <c r="AE303" s="35">
        <f t="shared" si="66"/>
        <v>126.1371388105605</v>
      </c>
      <c r="AF303" s="41"/>
      <c r="AG303" s="119">
        <v>0</v>
      </c>
      <c r="AH303" s="41"/>
      <c r="AI303" s="32">
        <v>4526.7865179771143</v>
      </c>
      <c r="AJ303" s="33">
        <f t="shared" si="67"/>
        <v>141.48752192152477</v>
      </c>
      <c r="AK303" s="33">
        <v>7.4376096076238696</v>
      </c>
      <c r="AL303" s="42">
        <f t="shared" si="68"/>
        <v>-336.68470897768748</v>
      </c>
      <c r="AM303" s="43">
        <f t="shared" si="69"/>
        <v>4190.1018089994268</v>
      </c>
      <c r="AO303" s="44">
        <v>964.65145705894986</v>
      </c>
      <c r="AQ303" s="44">
        <v>47461.571978815598</v>
      </c>
      <c r="AS303" s="220"/>
      <c r="AT303" s="86">
        <v>-128082.35</v>
      </c>
      <c r="AU303" s="86">
        <v>-54576.349769908185</v>
      </c>
      <c r="AV303" s="86">
        <v>-497.13671139741308</v>
      </c>
      <c r="AW303" s="86">
        <v>-27776</v>
      </c>
      <c r="AX303" s="129">
        <v>-43390.421216000002</v>
      </c>
    </row>
    <row r="304" spans="1:50">
      <c r="A304" s="26">
        <v>876</v>
      </c>
      <c r="B304" s="27">
        <v>2616</v>
      </c>
      <c r="C304" s="28"/>
      <c r="D304" s="29" t="s">
        <v>206</v>
      </c>
      <c r="E304" s="7">
        <v>1363.3333333333333</v>
      </c>
      <c r="F304" s="7">
        <v>2417620.6666666665</v>
      </c>
      <c r="G304" s="2">
        <v>1.5666666666666667</v>
      </c>
      <c r="H304" s="7">
        <v>1543957.0833333333</v>
      </c>
      <c r="I304" s="7">
        <v>215289.66666666666</v>
      </c>
      <c r="J304" s="30">
        <v>0</v>
      </c>
      <c r="K304" s="4">
        <v>1.65</v>
      </c>
      <c r="L304" s="7">
        <v>2547529.1875</v>
      </c>
      <c r="M304" s="7">
        <v>266672.75416666665</v>
      </c>
      <c r="N304" s="7">
        <v>2814201.9416666664</v>
      </c>
      <c r="O304" s="31">
        <v>2064.2068031784838</v>
      </c>
      <c r="P304" s="31">
        <v>2391.9120957014184</v>
      </c>
      <c r="Q304" s="31">
        <v>86.29944247901652</v>
      </c>
      <c r="R304" s="32">
        <v>165305.47305831881</v>
      </c>
      <c r="S304" s="33">
        <f t="shared" si="56"/>
        <v>121.25095823348569</v>
      </c>
      <c r="T304" s="34">
        <f t="shared" si="57"/>
        <v>91.368648761780335</v>
      </c>
      <c r="U304" s="32">
        <v>0</v>
      </c>
      <c r="V304" s="33">
        <f t="shared" si="58"/>
        <v>0</v>
      </c>
      <c r="W304" s="35">
        <f t="shared" si="59"/>
        <v>91.368648761780335</v>
      </c>
      <c r="X304" s="36">
        <v>0</v>
      </c>
      <c r="Y304" s="37">
        <f t="shared" si="60"/>
        <v>0</v>
      </c>
      <c r="Z304" s="38">
        <f t="shared" si="61"/>
        <v>0</v>
      </c>
      <c r="AA304" s="39">
        <f t="shared" si="62"/>
        <v>0</v>
      </c>
      <c r="AB304" s="40">
        <f t="shared" si="63"/>
        <v>91.368648761780335</v>
      </c>
      <c r="AC304" s="32">
        <f t="shared" si="64"/>
        <v>165305.47305831881</v>
      </c>
      <c r="AD304" s="33">
        <f t="shared" si="65"/>
        <v>121.25095823348569</v>
      </c>
      <c r="AE304" s="35">
        <f t="shared" si="66"/>
        <v>91.368648761780335</v>
      </c>
      <c r="AF304" s="41"/>
      <c r="AG304" s="119">
        <v>0</v>
      </c>
      <c r="AH304" s="41"/>
      <c r="AI304" s="32">
        <v>0</v>
      </c>
      <c r="AJ304" s="33">
        <f t="shared" si="67"/>
        <v>86.29944247901652</v>
      </c>
      <c r="AK304" s="33">
        <v>0</v>
      </c>
      <c r="AL304" s="42">
        <f t="shared" si="68"/>
        <v>0</v>
      </c>
      <c r="AM304" s="43">
        <f t="shared" si="69"/>
        <v>0</v>
      </c>
      <c r="AO304" s="44">
        <v>7140.9797567116811</v>
      </c>
      <c r="AQ304" s="44">
        <v>154395.70833333334</v>
      </c>
      <c r="AS304" s="220"/>
      <c r="AT304" s="86">
        <v>-706253.25</v>
      </c>
      <c r="AU304" s="86">
        <v>-300937.06118105998</v>
      </c>
      <c r="AV304" s="86">
        <v>-2741.2397781070208</v>
      </c>
      <c r="AW304" s="86">
        <v>-138427</v>
      </c>
      <c r="AX304" s="129">
        <v>-239257.22220700001</v>
      </c>
    </row>
    <row r="305" spans="1:50">
      <c r="A305" s="26">
        <v>877</v>
      </c>
      <c r="B305" s="27">
        <v>2617</v>
      </c>
      <c r="C305" s="28"/>
      <c r="D305" s="29" t="s">
        <v>207</v>
      </c>
      <c r="E305" s="7">
        <v>506</v>
      </c>
      <c r="F305" s="7">
        <v>735499.33333333337</v>
      </c>
      <c r="G305" s="2">
        <v>1.79</v>
      </c>
      <c r="H305" s="7">
        <v>410893.48230912472</v>
      </c>
      <c r="I305" s="7">
        <v>57740</v>
      </c>
      <c r="J305" s="30">
        <v>0</v>
      </c>
      <c r="K305" s="4">
        <v>1.65</v>
      </c>
      <c r="L305" s="7">
        <v>677974.24581005576</v>
      </c>
      <c r="M305" s="7">
        <v>57925.079166666663</v>
      </c>
      <c r="N305" s="7">
        <v>735899.32497672248</v>
      </c>
      <c r="O305" s="31">
        <v>1454.3464920488586</v>
      </c>
      <c r="P305" s="31">
        <v>2391.9120957014184</v>
      </c>
      <c r="Q305" s="31">
        <v>60.802673085792378</v>
      </c>
      <c r="R305" s="32">
        <v>175531.03231583218</v>
      </c>
      <c r="S305" s="33">
        <f t="shared" si="56"/>
        <v>346.89927335144699</v>
      </c>
      <c r="T305" s="34">
        <f t="shared" si="57"/>
        <v>75.30568404404913</v>
      </c>
      <c r="U305" s="32">
        <v>129434</v>
      </c>
      <c r="V305" s="33">
        <f t="shared" si="58"/>
        <v>255.79841897233203</v>
      </c>
      <c r="W305" s="35">
        <f t="shared" si="59"/>
        <v>85.999990888854811</v>
      </c>
      <c r="X305" s="36">
        <v>0</v>
      </c>
      <c r="Y305" s="37">
        <f t="shared" si="60"/>
        <v>0</v>
      </c>
      <c r="Z305" s="38">
        <f t="shared" si="61"/>
        <v>129434</v>
      </c>
      <c r="AA305" s="39">
        <f t="shared" si="62"/>
        <v>255.79841897233203</v>
      </c>
      <c r="AB305" s="40">
        <f t="shared" si="63"/>
        <v>85.999990888854811</v>
      </c>
      <c r="AC305" s="32">
        <f t="shared" si="64"/>
        <v>304965.03231583221</v>
      </c>
      <c r="AD305" s="33">
        <f t="shared" si="65"/>
        <v>602.69769232377905</v>
      </c>
      <c r="AE305" s="35">
        <f t="shared" si="66"/>
        <v>85.999990888854811</v>
      </c>
      <c r="AF305" s="41"/>
      <c r="AG305" s="119">
        <v>0</v>
      </c>
      <c r="AH305" s="41"/>
      <c r="AI305" s="32">
        <v>40078.586808832377</v>
      </c>
      <c r="AJ305" s="33">
        <f t="shared" si="67"/>
        <v>60.802673085792378</v>
      </c>
      <c r="AK305" s="33">
        <v>0</v>
      </c>
      <c r="AL305" s="42">
        <f t="shared" si="68"/>
        <v>0</v>
      </c>
      <c r="AM305" s="43">
        <f t="shared" si="69"/>
        <v>40078.586808832377</v>
      </c>
      <c r="AO305" s="44">
        <v>2752.4133055803145</v>
      </c>
      <c r="AQ305" s="44">
        <v>41089.348230912474</v>
      </c>
      <c r="AS305" s="220"/>
      <c r="AT305" s="86">
        <v>-255650.3</v>
      </c>
      <c r="AU305" s="86">
        <v>-108933.51741222639</v>
      </c>
      <c r="AV305" s="86">
        <v>-992.27688981732649</v>
      </c>
      <c r="AW305" s="86">
        <v>-38041</v>
      </c>
      <c r="AX305" s="129">
        <v>-86606.583712000007</v>
      </c>
    </row>
    <row r="306" spans="1:50">
      <c r="A306" s="26">
        <v>878</v>
      </c>
      <c r="B306" s="27">
        <v>2618</v>
      </c>
      <c r="C306" s="28"/>
      <c r="D306" s="29" t="s">
        <v>208</v>
      </c>
      <c r="E306" s="7">
        <v>257.66666666666669</v>
      </c>
      <c r="F306" s="7">
        <v>333929.33333333331</v>
      </c>
      <c r="G306" s="2">
        <v>1.6900000000000002</v>
      </c>
      <c r="H306" s="7">
        <v>197615.31089612574</v>
      </c>
      <c r="I306" s="7">
        <v>25233.333333333332</v>
      </c>
      <c r="J306" s="30">
        <v>0</v>
      </c>
      <c r="K306" s="4">
        <v>1.65</v>
      </c>
      <c r="L306" s="7">
        <v>326065.26297860738</v>
      </c>
      <c r="M306" s="7">
        <v>30365.570833333335</v>
      </c>
      <c r="N306" s="7">
        <v>356430.83381194074</v>
      </c>
      <c r="O306" s="31">
        <v>1383.3020717151644</v>
      </c>
      <c r="P306" s="31">
        <v>2391.9120957014184</v>
      </c>
      <c r="Q306" s="31">
        <v>57.832479471178758</v>
      </c>
      <c r="R306" s="32">
        <v>96157.517653436182</v>
      </c>
      <c r="S306" s="33">
        <f t="shared" si="56"/>
        <v>373.18570887491398</v>
      </c>
      <c r="T306" s="34">
        <f t="shared" si="57"/>
        <v>73.43446206684257</v>
      </c>
      <c r="U306" s="32">
        <v>77443</v>
      </c>
      <c r="V306" s="33">
        <f t="shared" si="58"/>
        <v>300.55498059508409</v>
      </c>
      <c r="W306" s="35">
        <f t="shared" si="59"/>
        <v>85.999931388864084</v>
      </c>
      <c r="X306" s="36">
        <v>0</v>
      </c>
      <c r="Y306" s="37">
        <f t="shared" si="60"/>
        <v>0</v>
      </c>
      <c r="Z306" s="38">
        <f t="shared" si="61"/>
        <v>77443</v>
      </c>
      <c r="AA306" s="39">
        <f t="shared" si="62"/>
        <v>300.55498059508409</v>
      </c>
      <c r="AB306" s="40">
        <f t="shared" si="63"/>
        <v>85.999931388864084</v>
      </c>
      <c r="AC306" s="32">
        <f t="shared" si="64"/>
        <v>173600.51765343617</v>
      </c>
      <c r="AD306" s="33">
        <f t="shared" si="65"/>
        <v>673.74068946999807</v>
      </c>
      <c r="AE306" s="35">
        <f t="shared" si="66"/>
        <v>85.999931388864084</v>
      </c>
      <c r="AF306" s="41"/>
      <c r="AG306" s="119">
        <v>0</v>
      </c>
      <c r="AH306" s="41"/>
      <c r="AI306" s="32">
        <v>19518.931210786333</v>
      </c>
      <c r="AJ306" s="33">
        <f t="shared" si="67"/>
        <v>57.832479471178758</v>
      </c>
      <c r="AK306" s="33">
        <v>0</v>
      </c>
      <c r="AL306" s="42">
        <f t="shared" si="68"/>
        <v>0</v>
      </c>
      <c r="AM306" s="43">
        <f t="shared" si="69"/>
        <v>19518.931210786333</v>
      </c>
      <c r="AO306" s="44">
        <v>1160.4235759660721</v>
      </c>
      <c r="AQ306" s="44">
        <v>19761.53108961257</v>
      </c>
      <c r="AS306" s="220"/>
      <c r="AT306" s="86">
        <v>-139913.25</v>
      </c>
      <c r="AU306" s="86">
        <v>-59617.538704478022</v>
      </c>
      <c r="AV306" s="86">
        <v>-543.05696987990507</v>
      </c>
      <c r="AW306" s="86">
        <v>-9972</v>
      </c>
      <c r="AX306" s="129">
        <v>-47398.371769999998</v>
      </c>
    </row>
    <row r="307" spans="1:50">
      <c r="A307" s="26">
        <v>879</v>
      </c>
      <c r="B307" s="27">
        <v>2619</v>
      </c>
      <c r="C307" s="28"/>
      <c r="D307" s="29" t="s">
        <v>209</v>
      </c>
      <c r="E307" s="7">
        <v>2374</v>
      </c>
      <c r="F307" s="7">
        <v>4330989.333333333</v>
      </c>
      <c r="G307" s="2">
        <v>1.7866666666666664</v>
      </c>
      <c r="H307" s="7">
        <v>2424810.9320999156</v>
      </c>
      <c r="I307" s="7">
        <v>601828.33333333337</v>
      </c>
      <c r="J307" s="30">
        <v>0</v>
      </c>
      <c r="K307" s="4">
        <v>1.65</v>
      </c>
      <c r="L307" s="7">
        <v>4000938.03796486</v>
      </c>
      <c r="M307" s="7">
        <v>533187.88458333339</v>
      </c>
      <c r="N307" s="7">
        <v>4534125.9225481935</v>
      </c>
      <c r="O307" s="31">
        <v>1909.909824156779</v>
      </c>
      <c r="P307" s="31">
        <v>2391.9120957014184</v>
      </c>
      <c r="Q307" s="31">
        <v>79.848662816210464</v>
      </c>
      <c r="R307" s="32">
        <v>423381.15527938039</v>
      </c>
      <c r="S307" s="33">
        <f t="shared" si="56"/>
        <v>178.3408404715166</v>
      </c>
      <c r="T307" s="34">
        <f t="shared" si="57"/>
        <v>87.304657574212513</v>
      </c>
      <c r="U307" s="32">
        <v>0</v>
      </c>
      <c r="V307" s="33">
        <f t="shared" si="58"/>
        <v>0</v>
      </c>
      <c r="W307" s="35">
        <f t="shared" si="59"/>
        <v>87.304657574212513</v>
      </c>
      <c r="X307" s="36">
        <v>0</v>
      </c>
      <c r="Y307" s="37">
        <f t="shared" si="60"/>
        <v>0</v>
      </c>
      <c r="Z307" s="38">
        <f t="shared" si="61"/>
        <v>0</v>
      </c>
      <c r="AA307" s="39">
        <f t="shared" si="62"/>
        <v>0</v>
      </c>
      <c r="AB307" s="40">
        <f t="shared" si="63"/>
        <v>87.304657574212513</v>
      </c>
      <c r="AC307" s="32">
        <f t="shared" si="64"/>
        <v>423381.15527938039</v>
      </c>
      <c r="AD307" s="33">
        <f t="shared" si="65"/>
        <v>178.3408404715166</v>
      </c>
      <c r="AE307" s="35">
        <f t="shared" si="66"/>
        <v>87.304657574212513</v>
      </c>
      <c r="AF307" s="41"/>
      <c r="AG307" s="119">
        <v>0</v>
      </c>
      <c r="AH307" s="41"/>
      <c r="AI307" s="32">
        <v>159792.14375105486</v>
      </c>
      <c r="AJ307" s="33">
        <f t="shared" si="67"/>
        <v>79.848662816210464</v>
      </c>
      <c r="AK307" s="33">
        <v>0</v>
      </c>
      <c r="AL307" s="42">
        <f t="shared" si="68"/>
        <v>0</v>
      </c>
      <c r="AM307" s="43">
        <f t="shared" si="69"/>
        <v>159792.14375105486</v>
      </c>
      <c r="AO307" s="44">
        <v>13699.848993047803</v>
      </c>
      <c r="AQ307" s="44">
        <v>242481.09320999155</v>
      </c>
      <c r="AS307" s="220"/>
      <c r="AT307" s="86">
        <v>-1238643.7</v>
      </c>
      <c r="AU307" s="86">
        <v>-527790.56323670247</v>
      </c>
      <c r="AV307" s="86">
        <v>-4807.6514098191592</v>
      </c>
      <c r="AW307" s="86">
        <v>-151205</v>
      </c>
      <c r="AX307" s="129">
        <v>-419614.997141</v>
      </c>
    </row>
    <row r="308" spans="1:50">
      <c r="A308" s="26">
        <v>880</v>
      </c>
      <c r="B308" s="27">
        <v>2620</v>
      </c>
      <c r="C308" s="28"/>
      <c r="D308" s="29" t="s">
        <v>210</v>
      </c>
      <c r="E308" s="7">
        <v>1858</v>
      </c>
      <c r="F308" s="7">
        <v>2625986</v>
      </c>
      <c r="G308" s="2">
        <v>1.8500000000000003</v>
      </c>
      <c r="H308" s="7">
        <v>1419451.8918918918</v>
      </c>
      <c r="I308" s="7">
        <v>259131.33333333334</v>
      </c>
      <c r="J308" s="30">
        <v>0</v>
      </c>
      <c r="K308" s="4">
        <v>1.65</v>
      </c>
      <c r="L308" s="7">
        <v>2342095.6216216213</v>
      </c>
      <c r="M308" s="7">
        <v>266929.07291666669</v>
      </c>
      <c r="N308" s="7">
        <v>2609024.6945382878</v>
      </c>
      <c r="O308" s="31">
        <v>1404.2113533575284</v>
      </c>
      <c r="P308" s="31">
        <v>2391.9120957014184</v>
      </c>
      <c r="Q308" s="31">
        <v>58.706645444081396</v>
      </c>
      <c r="R308" s="32">
        <v>679004.75233173044</v>
      </c>
      <c r="S308" s="33">
        <f t="shared" si="56"/>
        <v>365.44927466723919</v>
      </c>
      <c r="T308" s="34">
        <f t="shared" si="57"/>
        <v>73.985186629771221</v>
      </c>
      <c r="U308" s="32">
        <v>533959</v>
      </c>
      <c r="V308" s="33">
        <f t="shared" si="58"/>
        <v>287.38374596340151</v>
      </c>
      <c r="W308" s="35">
        <f t="shared" si="59"/>
        <v>85.999998816216859</v>
      </c>
      <c r="X308" s="36">
        <v>0</v>
      </c>
      <c r="Y308" s="37">
        <f t="shared" si="60"/>
        <v>0</v>
      </c>
      <c r="Z308" s="38">
        <f t="shared" si="61"/>
        <v>533959</v>
      </c>
      <c r="AA308" s="39">
        <f t="shared" si="62"/>
        <v>287.38374596340151</v>
      </c>
      <c r="AB308" s="40">
        <f t="shared" si="63"/>
        <v>85.999998816216859</v>
      </c>
      <c r="AC308" s="32">
        <f t="shared" si="64"/>
        <v>1212963.7523317304</v>
      </c>
      <c r="AD308" s="33">
        <f t="shared" si="65"/>
        <v>652.8330206306407</v>
      </c>
      <c r="AE308" s="35">
        <f t="shared" si="66"/>
        <v>85.999998816216859</v>
      </c>
      <c r="AF308" s="41"/>
      <c r="AG308" s="119">
        <v>0</v>
      </c>
      <c r="AH308" s="41"/>
      <c r="AI308" s="32">
        <v>416841.45810286177</v>
      </c>
      <c r="AJ308" s="33">
        <f t="shared" si="67"/>
        <v>58.706645444081396</v>
      </c>
      <c r="AK308" s="33">
        <v>0</v>
      </c>
      <c r="AL308" s="42">
        <f t="shared" si="68"/>
        <v>0</v>
      </c>
      <c r="AM308" s="43">
        <f t="shared" si="69"/>
        <v>416841.45810286177</v>
      </c>
      <c r="AO308" s="44">
        <v>12940.56378327502</v>
      </c>
      <c r="AQ308" s="44">
        <v>141945.1891891892</v>
      </c>
      <c r="AS308" s="220"/>
      <c r="AT308" s="86">
        <v>-953158.95</v>
      </c>
      <c r="AU308" s="86">
        <v>-406144.48242425651</v>
      </c>
      <c r="AV308" s="86">
        <v>-3699.5756073068533</v>
      </c>
      <c r="AW308" s="86">
        <v>-146780</v>
      </c>
      <c r="AX308" s="129">
        <v>-322901.40768399998</v>
      </c>
    </row>
    <row r="309" spans="1:50">
      <c r="A309" s="26">
        <v>881</v>
      </c>
      <c r="B309" s="27">
        <v>2621</v>
      </c>
      <c r="C309" s="28"/>
      <c r="D309" s="29" t="s">
        <v>211</v>
      </c>
      <c r="E309" s="7">
        <v>450</v>
      </c>
      <c r="F309" s="7">
        <v>765953.33333333337</v>
      </c>
      <c r="G309" s="2">
        <v>1.6499999999999997</v>
      </c>
      <c r="H309" s="7">
        <v>464214.14141414146</v>
      </c>
      <c r="I309" s="7">
        <v>86130.333333333328</v>
      </c>
      <c r="J309" s="30">
        <v>0</v>
      </c>
      <c r="K309" s="4">
        <v>1.65</v>
      </c>
      <c r="L309" s="7">
        <v>765953.33333333337</v>
      </c>
      <c r="M309" s="7">
        <v>72128.124166666661</v>
      </c>
      <c r="N309" s="7">
        <v>838081.45750000002</v>
      </c>
      <c r="O309" s="31">
        <v>1862.4032388888888</v>
      </c>
      <c r="P309" s="31">
        <v>2391.9120957014184</v>
      </c>
      <c r="Q309" s="31">
        <v>77.862528570170824</v>
      </c>
      <c r="R309" s="32">
        <v>88163.224659286221</v>
      </c>
      <c r="S309" s="33">
        <f t="shared" si="56"/>
        <v>195.91827702063605</v>
      </c>
      <c r="T309" s="34">
        <f t="shared" si="57"/>
        <v>86.05339299920756</v>
      </c>
      <c r="U309" s="32">
        <v>0</v>
      </c>
      <c r="V309" s="33">
        <f t="shared" si="58"/>
        <v>0</v>
      </c>
      <c r="W309" s="35">
        <f t="shared" si="59"/>
        <v>86.05339299920756</v>
      </c>
      <c r="X309" s="36">
        <v>0</v>
      </c>
      <c r="Y309" s="37">
        <f t="shared" si="60"/>
        <v>0</v>
      </c>
      <c r="Z309" s="38">
        <f t="shared" si="61"/>
        <v>0</v>
      </c>
      <c r="AA309" s="39">
        <f t="shared" si="62"/>
        <v>0</v>
      </c>
      <c r="AB309" s="40">
        <f t="shared" si="63"/>
        <v>86.05339299920756</v>
      </c>
      <c r="AC309" s="32">
        <f t="shared" si="64"/>
        <v>88163.224659286221</v>
      </c>
      <c r="AD309" s="33">
        <f t="shared" si="65"/>
        <v>195.91827702063605</v>
      </c>
      <c r="AE309" s="35">
        <f t="shared" si="66"/>
        <v>86.05339299920756</v>
      </c>
      <c r="AF309" s="41"/>
      <c r="AG309" s="119">
        <v>0</v>
      </c>
      <c r="AH309" s="41"/>
      <c r="AI309" s="32">
        <v>23218.979752841966</v>
      </c>
      <c r="AJ309" s="33">
        <f t="shared" si="67"/>
        <v>77.862528570170824</v>
      </c>
      <c r="AK309" s="33">
        <v>0</v>
      </c>
      <c r="AL309" s="42">
        <f t="shared" si="68"/>
        <v>0</v>
      </c>
      <c r="AM309" s="43">
        <f t="shared" si="69"/>
        <v>23218.979752841966</v>
      </c>
      <c r="AO309" s="44">
        <v>2587.1575613806854</v>
      </c>
      <c r="AQ309" s="44">
        <v>46421.414141414141</v>
      </c>
      <c r="AS309" s="220"/>
      <c r="AT309" s="86">
        <v>-230445.35</v>
      </c>
      <c r="AU309" s="86">
        <v>-98193.593160316741</v>
      </c>
      <c r="AV309" s="86">
        <v>-894.44677391984362</v>
      </c>
      <c r="AW309" s="86">
        <v>-32816</v>
      </c>
      <c r="AX309" s="129">
        <v>-78067.906445000001</v>
      </c>
    </row>
    <row r="310" spans="1:50">
      <c r="A310" s="26">
        <v>883</v>
      </c>
      <c r="B310" s="27">
        <v>1732</v>
      </c>
      <c r="C310" s="28">
        <v>942</v>
      </c>
      <c r="D310" s="29" t="s">
        <v>212</v>
      </c>
      <c r="E310" s="7">
        <v>2126</v>
      </c>
      <c r="F310" s="7">
        <v>4133717.6666666665</v>
      </c>
      <c r="G310" s="2">
        <v>1.7566666666666666</v>
      </c>
      <c r="H310" s="7">
        <v>2352698.3903765064</v>
      </c>
      <c r="I310" s="7">
        <v>327946.33333333331</v>
      </c>
      <c r="J310" s="30">
        <v>0</v>
      </c>
      <c r="K310" s="4">
        <v>1.65</v>
      </c>
      <c r="L310" s="7">
        <v>3881952.344121235</v>
      </c>
      <c r="M310" s="7">
        <v>404291.28333333338</v>
      </c>
      <c r="N310" s="7">
        <v>4286243.6274545686</v>
      </c>
      <c r="O310" s="31">
        <v>2016.1070684170124</v>
      </c>
      <c r="P310" s="31">
        <v>2391.9120957014184</v>
      </c>
      <c r="Q310" s="31">
        <v>84.288510102031879</v>
      </c>
      <c r="R310" s="32">
        <v>295615.75056245941</v>
      </c>
      <c r="S310" s="33">
        <f t="shared" si="56"/>
        <v>139.04786009523019</v>
      </c>
      <c r="T310" s="34">
        <f t="shared" si="57"/>
        <v>90.101761364280023</v>
      </c>
      <c r="U310" s="32">
        <v>0</v>
      </c>
      <c r="V310" s="33">
        <f t="shared" si="58"/>
        <v>0</v>
      </c>
      <c r="W310" s="35">
        <f t="shared" si="59"/>
        <v>90.101761364280023</v>
      </c>
      <c r="X310" s="36">
        <v>0</v>
      </c>
      <c r="Y310" s="37">
        <f t="shared" si="60"/>
        <v>0</v>
      </c>
      <c r="Z310" s="38">
        <f t="shared" si="61"/>
        <v>0</v>
      </c>
      <c r="AA310" s="39">
        <f t="shared" si="62"/>
        <v>0</v>
      </c>
      <c r="AB310" s="40">
        <f t="shared" si="63"/>
        <v>90.101761364280023</v>
      </c>
      <c r="AC310" s="32">
        <f t="shared" si="64"/>
        <v>295615.75056245941</v>
      </c>
      <c r="AD310" s="33">
        <f t="shared" si="65"/>
        <v>139.04786009523019</v>
      </c>
      <c r="AE310" s="35">
        <f t="shared" si="66"/>
        <v>90.101761364280023</v>
      </c>
      <c r="AF310" s="41"/>
      <c r="AG310" s="119">
        <v>0</v>
      </c>
      <c r="AH310" s="41"/>
      <c r="AI310" s="32">
        <v>0</v>
      </c>
      <c r="AJ310" s="33">
        <f t="shared" si="67"/>
        <v>84.288510102031879</v>
      </c>
      <c r="AK310" s="33">
        <v>0</v>
      </c>
      <c r="AL310" s="42">
        <f t="shared" si="68"/>
        <v>0</v>
      </c>
      <c r="AM310" s="43">
        <f t="shared" si="69"/>
        <v>0</v>
      </c>
      <c r="AO310" s="44">
        <v>17615.140165089633</v>
      </c>
      <c r="AQ310" s="44">
        <v>235269.83903765064</v>
      </c>
      <c r="AS310" s="220"/>
      <c r="AT310" s="86">
        <v>-1100273.6499999999</v>
      </c>
      <c r="AU310" s="86">
        <v>-468830.5709149944</v>
      </c>
      <c r="AV310" s="86">
        <v>-4270.5840388717534</v>
      </c>
      <c r="AW310" s="86">
        <v>-158331</v>
      </c>
      <c r="AX310" s="129">
        <v>-372739.40152999997</v>
      </c>
    </row>
    <row r="311" spans="1:50">
      <c r="A311" s="26">
        <v>884</v>
      </c>
      <c r="B311" s="27">
        <v>2624</v>
      </c>
      <c r="C311" s="28">
        <v>351</v>
      </c>
      <c r="D311" s="29" t="s">
        <v>213</v>
      </c>
      <c r="E311" s="7">
        <v>2467</v>
      </c>
      <c r="F311" s="7">
        <v>5338531.666666667</v>
      </c>
      <c r="G311" s="2">
        <v>1.64</v>
      </c>
      <c r="H311" s="7">
        <v>3255202.2357723578</v>
      </c>
      <c r="I311" s="7">
        <v>429598.33333333331</v>
      </c>
      <c r="J311" s="30">
        <v>0</v>
      </c>
      <c r="K311" s="4">
        <v>1.65</v>
      </c>
      <c r="L311" s="7">
        <v>5371083.6890243897</v>
      </c>
      <c r="M311" s="7">
        <v>529299.12583333335</v>
      </c>
      <c r="N311" s="7">
        <v>5900382.8148577232</v>
      </c>
      <c r="O311" s="31">
        <v>2391.7238811745938</v>
      </c>
      <c r="P311" s="31">
        <v>2391.9120957014184</v>
      </c>
      <c r="Q311" s="31">
        <v>99.992131210542269</v>
      </c>
      <c r="R311" s="32">
        <v>171.80033794036837</v>
      </c>
      <c r="S311" s="33">
        <f t="shared" si="56"/>
        <v>6.9639374925159453E-2</v>
      </c>
      <c r="T311" s="34">
        <f t="shared" si="57"/>
        <v>99.995042662641566</v>
      </c>
      <c r="U311" s="32">
        <v>0</v>
      </c>
      <c r="V311" s="33">
        <f t="shared" si="58"/>
        <v>0</v>
      </c>
      <c r="W311" s="35">
        <f t="shared" si="59"/>
        <v>99.995042662641566</v>
      </c>
      <c r="X311" s="36">
        <v>0</v>
      </c>
      <c r="Y311" s="37">
        <f t="shared" si="60"/>
        <v>0</v>
      </c>
      <c r="Z311" s="38">
        <f t="shared" si="61"/>
        <v>0</v>
      </c>
      <c r="AA311" s="39">
        <f t="shared" si="62"/>
        <v>0</v>
      </c>
      <c r="AB311" s="40">
        <f t="shared" si="63"/>
        <v>99.995042662641566</v>
      </c>
      <c r="AC311" s="32">
        <f t="shared" si="64"/>
        <v>171.80033794036837</v>
      </c>
      <c r="AD311" s="33">
        <f t="shared" si="65"/>
        <v>6.9639374925159453E-2</v>
      </c>
      <c r="AE311" s="35">
        <f t="shared" si="66"/>
        <v>99.995042662641566</v>
      </c>
      <c r="AF311" s="41"/>
      <c r="AG311" s="119">
        <v>0</v>
      </c>
      <c r="AH311" s="41"/>
      <c r="AI311" s="32">
        <v>0</v>
      </c>
      <c r="AJ311" s="33">
        <f t="shared" si="67"/>
        <v>99.992131210542269</v>
      </c>
      <c r="AK311" s="33">
        <v>0</v>
      </c>
      <c r="AL311" s="42">
        <f t="shared" si="68"/>
        <v>0</v>
      </c>
      <c r="AM311" s="43">
        <f t="shared" si="69"/>
        <v>0</v>
      </c>
      <c r="AO311" s="44">
        <v>18404.103393699039</v>
      </c>
      <c r="AQ311" s="44">
        <v>325520.22357723577</v>
      </c>
      <c r="AS311" s="220"/>
      <c r="AT311" s="86">
        <v>-1279794.6499999999</v>
      </c>
      <c r="AU311" s="86">
        <v>-545325.1334439019</v>
      </c>
      <c r="AV311" s="86">
        <v>-4967.3740480191318</v>
      </c>
      <c r="AW311" s="86">
        <v>-184654</v>
      </c>
      <c r="AX311" s="129">
        <v>-433555.69472000003</v>
      </c>
    </row>
    <row r="312" spans="1:50">
      <c r="A312" s="26">
        <v>885</v>
      </c>
      <c r="B312" s="27">
        <v>1733</v>
      </c>
      <c r="C312" s="28">
        <v>942</v>
      </c>
      <c r="D312" s="29" t="s">
        <v>214</v>
      </c>
      <c r="E312" s="7">
        <v>1804</v>
      </c>
      <c r="F312" s="7">
        <v>3009632</v>
      </c>
      <c r="G312" s="2">
        <v>1.53</v>
      </c>
      <c r="H312" s="7">
        <v>1967079.7385620915</v>
      </c>
      <c r="I312" s="7">
        <v>263481</v>
      </c>
      <c r="J312" s="30">
        <v>0</v>
      </c>
      <c r="K312" s="4">
        <v>1.65</v>
      </c>
      <c r="L312" s="7">
        <v>3245681.5686274506</v>
      </c>
      <c r="M312" s="7">
        <v>321376.65833333338</v>
      </c>
      <c r="N312" s="7">
        <v>3567058.2269607838</v>
      </c>
      <c r="O312" s="31">
        <v>1977.3050038585277</v>
      </c>
      <c r="P312" s="31">
        <v>2391.9120957014184</v>
      </c>
      <c r="Q312" s="31">
        <v>82.666290597050178</v>
      </c>
      <c r="R312" s="32">
        <v>276741.94166329282</v>
      </c>
      <c r="S312" s="33">
        <f t="shared" si="56"/>
        <v>153.40462398186963</v>
      </c>
      <c r="T312" s="34">
        <f t="shared" si="57"/>
        <v>89.079763076141546</v>
      </c>
      <c r="U312" s="32">
        <v>0</v>
      </c>
      <c r="V312" s="33">
        <f t="shared" si="58"/>
        <v>0</v>
      </c>
      <c r="W312" s="35">
        <f t="shared" si="59"/>
        <v>89.079763076141546</v>
      </c>
      <c r="X312" s="36">
        <v>0</v>
      </c>
      <c r="Y312" s="37">
        <f t="shared" si="60"/>
        <v>0</v>
      </c>
      <c r="Z312" s="38">
        <f t="shared" si="61"/>
        <v>0</v>
      </c>
      <c r="AA312" s="39">
        <f t="shared" si="62"/>
        <v>0</v>
      </c>
      <c r="AB312" s="40">
        <f t="shared" si="63"/>
        <v>89.079763076141546</v>
      </c>
      <c r="AC312" s="32">
        <f t="shared" si="64"/>
        <v>276741.94166329282</v>
      </c>
      <c r="AD312" s="33">
        <f t="shared" si="65"/>
        <v>153.40462398186963</v>
      </c>
      <c r="AE312" s="35">
        <f t="shared" si="66"/>
        <v>89.079763076141546</v>
      </c>
      <c r="AF312" s="41"/>
      <c r="AG312" s="119">
        <v>0</v>
      </c>
      <c r="AH312" s="41"/>
      <c r="AI312" s="32">
        <v>0</v>
      </c>
      <c r="AJ312" s="33">
        <f t="shared" si="67"/>
        <v>82.666290597050178</v>
      </c>
      <c r="AK312" s="33">
        <v>0</v>
      </c>
      <c r="AL312" s="42">
        <f t="shared" si="68"/>
        <v>0</v>
      </c>
      <c r="AM312" s="43">
        <f t="shared" si="69"/>
        <v>0</v>
      </c>
      <c r="AO312" s="44">
        <v>10716.00250297041</v>
      </c>
      <c r="AQ312" s="44">
        <v>196707.97385620917</v>
      </c>
      <c r="AS312" s="220"/>
      <c r="AT312" s="86">
        <v>-939270.5</v>
      </c>
      <c r="AU312" s="86">
        <v>-400226.56497932668</v>
      </c>
      <c r="AV312" s="86">
        <v>-3645.6692169143626</v>
      </c>
      <c r="AW312" s="86">
        <v>-138676</v>
      </c>
      <c r="AX312" s="129">
        <v>-318196.42225100001</v>
      </c>
    </row>
    <row r="313" spans="1:50">
      <c r="A313" s="26">
        <v>886</v>
      </c>
      <c r="B313" s="27">
        <v>1734</v>
      </c>
      <c r="C313" s="28"/>
      <c r="D313" s="29" t="s">
        <v>215</v>
      </c>
      <c r="E313" s="7">
        <v>2697</v>
      </c>
      <c r="F313" s="7">
        <v>4315985</v>
      </c>
      <c r="G313" s="2">
        <v>1.79</v>
      </c>
      <c r="H313" s="7">
        <v>2411164.8044692739</v>
      </c>
      <c r="I313" s="7">
        <v>467074</v>
      </c>
      <c r="J313" s="30">
        <v>0</v>
      </c>
      <c r="K313" s="4">
        <v>1.65</v>
      </c>
      <c r="L313" s="7">
        <v>3978421.9273743015</v>
      </c>
      <c r="M313" s="7">
        <v>480499.22125</v>
      </c>
      <c r="N313" s="7">
        <v>4458921.1486243019</v>
      </c>
      <c r="O313" s="31">
        <v>1653.289265340861</v>
      </c>
      <c r="P313" s="31">
        <v>2391.9120957014184</v>
      </c>
      <c r="Q313" s="31">
        <v>69.119984313472045</v>
      </c>
      <c r="R313" s="32">
        <v>737064.33618849667</v>
      </c>
      <c r="S313" s="33">
        <f t="shared" si="56"/>
        <v>273.29044723340627</v>
      </c>
      <c r="T313" s="34">
        <f t="shared" si="57"/>
        <v>80.545590117487336</v>
      </c>
      <c r="U313" s="32">
        <v>351863</v>
      </c>
      <c r="V313" s="33">
        <f t="shared" si="58"/>
        <v>130.4645902855024</v>
      </c>
      <c r="W313" s="35">
        <f t="shared" si="59"/>
        <v>85.999995842512277</v>
      </c>
      <c r="X313" s="36">
        <v>0</v>
      </c>
      <c r="Y313" s="37">
        <f t="shared" si="60"/>
        <v>0</v>
      </c>
      <c r="Z313" s="38">
        <f t="shared" si="61"/>
        <v>351863</v>
      </c>
      <c r="AA313" s="39">
        <f t="shared" si="62"/>
        <v>130.4645902855024</v>
      </c>
      <c r="AB313" s="40">
        <f t="shared" si="63"/>
        <v>85.999995842512277</v>
      </c>
      <c r="AC313" s="32">
        <f t="shared" si="64"/>
        <v>1088927.3361884966</v>
      </c>
      <c r="AD313" s="33">
        <f t="shared" si="65"/>
        <v>403.75503751890869</v>
      </c>
      <c r="AE313" s="35">
        <f t="shared" si="66"/>
        <v>85.999995842512249</v>
      </c>
      <c r="AF313" s="41"/>
      <c r="AG313" s="119">
        <v>0</v>
      </c>
      <c r="AH313" s="41"/>
      <c r="AI313" s="32">
        <v>0</v>
      </c>
      <c r="AJ313" s="33">
        <f t="shared" si="67"/>
        <v>69.119984313472045</v>
      </c>
      <c r="AK313" s="33">
        <v>0</v>
      </c>
      <c r="AL313" s="42">
        <f t="shared" si="68"/>
        <v>0</v>
      </c>
      <c r="AM313" s="43">
        <f t="shared" si="69"/>
        <v>0</v>
      </c>
      <c r="AO313" s="44">
        <v>19126.00349365795</v>
      </c>
      <c r="AQ313" s="44">
        <v>241116.48044692737</v>
      </c>
      <c r="AS313" s="220"/>
      <c r="AT313" s="86">
        <v>-1395017.35</v>
      </c>
      <c r="AU313" s="86">
        <v>-594421.9300240603</v>
      </c>
      <c r="AV313" s="86">
        <v>-5414.5974349790531</v>
      </c>
      <c r="AW313" s="86">
        <v>-172732</v>
      </c>
      <c r="AX313" s="129">
        <v>-472589.64794300002</v>
      </c>
    </row>
    <row r="314" spans="1:50">
      <c r="A314" s="26">
        <v>888</v>
      </c>
      <c r="B314" s="27">
        <v>2628</v>
      </c>
      <c r="C314" s="28"/>
      <c r="D314" s="29" t="s">
        <v>216</v>
      </c>
      <c r="E314" s="7">
        <v>1181.3333333333333</v>
      </c>
      <c r="F314" s="7">
        <v>2199610</v>
      </c>
      <c r="G314" s="2">
        <v>1.6900000000000002</v>
      </c>
      <c r="H314" s="7">
        <v>1301544.3786982249</v>
      </c>
      <c r="I314" s="7">
        <v>240550</v>
      </c>
      <c r="J314" s="30">
        <v>0</v>
      </c>
      <c r="K314" s="4">
        <v>1.65</v>
      </c>
      <c r="L314" s="7">
        <v>2147548.2248520711</v>
      </c>
      <c r="M314" s="7">
        <v>198477.63750000004</v>
      </c>
      <c r="N314" s="7">
        <v>2346025.8623520713</v>
      </c>
      <c r="O314" s="31">
        <v>1985.913540365749</v>
      </c>
      <c r="P314" s="31">
        <v>2391.9120957014184</v>
      </c>
      <c r="Q314" s="31">
        <v>83.026192473155575</v>
      </c>
      <c r="R314" s="32">
        <v>177459.26188018557</v>
      </c>
      <c r="S314" s="33">
        <f t="shared" si="56"/>
        <v>150.21946547419773</v>
      </c>
      <c r="T314" s="34">
        <f t="shared" si="57"/>
        <v>89.306501258087948</v>
      </c>
      <c r="U314" s="32">
        <v>0</v>
      </c>
      <c r="V314" s="33">
        <f t="shared" si="58"/>
        <v>0</v>
      </c>
      <c r="W314" s="35">
        <f t="shared" si="59"/>
        <v>89.306501258087948</v>
      </c>
      <c r="X314" s="36">
        <v>0</v>
      </c>
      <c r="Y314" s="37">
        <f t="shared" si="60"/>
        <v>0</v>
      </c>
      <c r="Z314" s="38">
        <f t="shared" si="61"/>
        <v>0</v>
      </c>
      <c r="AA314" s="39">
        <f t="shared" si="62"/>
        <v>0</v>
      </c>
      <c r="AB314" s="40">
        <f t="shared" si="63"/>
        <v>89.306501258087948</v>
      </c>
      <c r="AC314" s="32">
        <f t="shared" si="64"/>
        <v>177459.26188018557</v>
      </c>
      <c r="AD314" s="33">
        <f t="shared" si="65"/>
        <v>150.21946547419773</v>
      </c>
      <c r="AE314" s="35">
        <f t="shared" si="66"/>
        <v>89.306501258087948</v>
      </c>
      <c r="AF314" s="41"/>
      <c r="AG314" s="119">
        <v>0</v>
      </c>
      <c r="AH314" s="41"/>
      <c r="AI314" s="32">
        <v>116119.57919085756</v>
      </c>
      <c r="AJ314" s="33">
        <f t="shared" si="67"/>
        <v>83.026192473155575</v>
      </c>
      <c r="AK314" s="33">
        <v>0</v>
      </c>
      <c r="AL314" s="42">
        <f t="shared" si="68"/>
        <v>0</v>
      </c>
      <c r="AM314" s="43">
        <f t="shared" si="69"/>
        <v>116119.57919085756</v>
      </c>
      <c r="AO314" s="44">
        <v>6166.798447679429</v>
      </c>
      <c r="AQ314" s="44">
        <v>130154.43786982249</v>
      </c>
      <c r="AS314" s="220"/>
      <c r="AT314" s="86">
        <v>-606976.55000000005</v>
      </c>
      <c r="AU314" s="86">
        <v>-258634.9105561914</v>
      </c>
      <c r="AV314" s="86">
        <v>-2355.908913449588</v>
      </c>
      <c r="AW314" s="86">
        <v>-100487</v>
      </c>
      <c r="AX314" s="129">
        <v>-205625.28929700001</v>
      </c>
    </row>
    <row r="315" spans="1:50">
      <c r="A315" s="26">
        <v>901</v>
      </c>
      <c r="B315" s="27">
        <v>4301</v>
      </c>
      <c r="C315" s="28"/>
      <c r="D315" s="29" t="s">
        <v>263</v>
      </c>
      <c r="E315" s="7">
        <v>2450</v>
      </c>
      <c r="F315" s="7">
        <v>2891561</v>
      </c>
      <c r="G315" s="2">
        <v>1.8</v>
      </c>
      <c r="H315" s="7">
        <v>1606422.7777777778</v>
      </c>
      <c r="I315" s="7">
        <v>352972.33333333331</v>
      </c>
      <c r="J315" s="30">
        <v>0</v>
      </c>
      <c r="K315" s="4">
        <v>1.65</v>
      </c>
      <c r="L315" s="7">
        <v>2650597.5833333335</v>
      </c>
      <c r="M315" s="7">
        <v>287577.00750000001</v>
      </c>
      <c r="N315" s="7">
        <v>2938174.5908333333</v>
      </c>
      <c r="O315" s="31">
        <v>1199.2549350340137</v>
      </c>
      <c r="P315" s="31">
        <v>2391.9120957014184</v>
      </c>
      <c r="Q315" s="31">
        <v>50.137918412187176</v>
      </c>
      <c r="R315" s="32">
        <v>1081143.7161450023</v>
      </c>
      <c r="S315" s="33">
        <f t="shared" si="56"/>
        <v>441.28314944693972</v>
      </c>
      <c r="T315" s="34">
        <f t="shared" si="57"/>
        <v>68.586888599677877</v>
      </c>
      <c r="U315" s="32">
        <v>1020440</v>
      </c>
      <c r="V315" s="33">
        <f t="shared" si="58"/>
        <v>416.50612244897957</v>
      </c>
      <c r="W315" s="35">
        <f t="shared" si="59"/>
        <v>85.999991831920212</v>
      </c>
      <c r="X315" s="36">
        <v>0</v>
      </c>
      <c r="Y315" s="37">
        <f t="shared" si="60"/>
        <v>0</v>
      </c>
      <c r="Z315" s="38">
        <f t="shared" si="61"/>
        <v>1020440</v>
      </c>
      <c r="AA315" s="39">
        <f t="shared" si="62"/>
        <v>416.50612244897957</v>
      </c>
      <c r="AB315" s="40">
        <f t="shared" si="63"/>
        <v>85.999991831920212</v>
      </c>
      <c r="AC315" s="32">
        <f t="shared" si="64"/>
        <v>2101583.7161450023</v>
      </c>
      <c r="AD315" s="33">
        <f t="shared" si="65"/>
        <v>857.78927189591923</v>
      </c>
      <c r="AE315" s="35">
        <f t="shared" si="66"/>
        <v>85.999991831920212</v>
      </c>
      <c r="AF315" s="41"/>
      <c r="AG315" s="119">
        <v>0</v>
      </c>
      <c r="AH315" s="41"/>
      <c r="AI315" s="32">
        <v>924422.56860221433</v>
      </c>
      <c r="AJ315" s="33">
        <f t="shared" si="67"/>
        <v>50.137918412187176</v>
      </c>
      <c r="AK315" s="33">
        <v>0</v>
      </c>
      <c r="AL315" s="42">
        <f t="shared" si="68"/>
        <v>0</v>
      </c>
      <c r="AM315" s="43">
        <f t="shared" si="69"/>
        <v>924422.56860221433</v>
      </c>
      <c r="AO315" s="44">
        <v>15369.59365126241</v>
      </c>
      <c r="AQ315" s="44">
        <v>160642.27777777778</v>
      </c>
      <c r="AS315" s="220"/>
      <c r="AT315" s="86">
        <v>-1250474.6000000001</v>
      </c>
      <c r="AU315" s="86">
        <v>-532831.7521712723</v>
      </c>
      <c r="AV315" s="86">
        <v>-4853.5716683016517</v>
      </c>
      <c r="AW315" s="86">
        <v>-149531</v>
      </c>
      <c r="AX315" s="129">
        <v>-423622.94769499998</v>
      </c>
    </row>
    <row r="316" spans="1:50">
      <c r="A316" s="26">
        <v>902</v>
      </c>
      <c r="B316" s="27">
        <v>4302</v>
      </c>
      <c r="C316" s="28"/>
      <c r="D316" s="29" t="s">
        <v>264</v>
      </c>
      <c r="E316" s="7">
        <v>9016.6666666666661</v>
      </c>
      <c r="F316" s="7">
        <v>17064525</v>
      </c>
      <c r="G316" s="2">
        <v>1.82</v>
      </c>
      <c r="H316" s="7">
        <v>9376112.6373626366</v>
      </c>
      <c r="I316" s="7">
        <v>2062994.3333333333</v>
      </c>
      <c r="J316" s="30">
        <v>0</v>
      </c>
      <c r="K316" s="4">
        <v>1.65</v>
      </c>
      <c r="L316" s="7">
        <v>15470585.851648351</v>
      </c>
      <c r="M316" s="7">
        <v>1657917.0616666668</v>
      </c>
      <c r="N316" s="7">
        <v>17128502.913315017</v>
      </c>
      <c r="O316" s="31">
        <v>1899.6491216245861</v>
      </c>
      <c r="P316" s="31">
        <v>2391.9120957014184</v>
      </c>
      <c r="Q316" s="31">
        <v>79.419687915726769</v>
      </c>
      <c r="R316" s="32">
        <v>1642271.3253493246</v>
      </c>
      <c r="S316" s="33">
        <f t="shared" si="56"/>
        <v>182.13730040842788</v>
      </c>
      <c r="T316" s="34">
        <f t="shared" si="57"/>
        <v>87.034403386907783</v>
      </c>
      <c r="U316" s="32">
        <v>0</v>
      </c>
      <c r="V316" s="33">
        <f t="shared" si="58"/>
        <v>0</v>
      </c>
      <c r="W316" s="35">
        <f t="shared" si="59"/>
        <v>87.034403386907783</v>
      </c>
      <c r="X316" s="36">
        <v>0</v>
      </c>
      <c r="Y316" s="37">
        <f t="shared" si="60"/>
        <v>0</v>
      </c>
      <c r="Z316" s="38">
        <f t="shared" si="61"/>
        <v>0</v>
      </c>
      <c r="AA316" s="39">
        <f t="shared" si="62"/>
        <v>0</v>
      </c>
      <c r="AB316" s="40">
        <f t="shared" si="63"/>
        <v>87.034403386907783</v>
      </c>
      <c r="AC316" s="32">
        <f t="shared" si="64"/>
        <v>1642271.3253493246</v>
      </c>
      <c r="AD316" s="33">
        <f t="shared" si="65"/>
        <v>182.13730040842788</v>
      </c>
      <c r="AE316" s="35">
        <f t="shared" si="66"/>
        <v>87.034403386907783</v>
      </c>
      <c r="AF316" s="41"/>
      <c r="AG316" s="119">
        <v>0</v>
      </c>
      <c r="AH316" s="41"/>
      <c r="AI316" s="32">
        <v>353636.68238597189</v>
      </c>
      <c r="AJ316" s="33">
        <f t="shared" si="67"/>
        <v>79.419687915726769</v>
      </c>
      <c r="AK316" s="33">
        <v>0</v>
      </c>
      <c r="AL316" s="42">
        <f t="shared" si="68"/>
        <v>0</v>
      </c>
      <c r="AM316" s="43">
        <f t="shared" si="69"/>
        <v>353636.68238597189</v>
      </c>
      <c r="AO316" s="44">
        <v>83077.862191928813</v>
      </c>
      <c r="AQ316" s="44">
        <v>937611.26373626373</v>
      </c>
      <c r="AS316" s="220"/>
      <c r="AT316" s="86">
        <v>-4655716.05</v>
      </c>
      <c r="AU316" s="86">
        <v>-1983817.4368170241</v>
      </c>
      <c r="AV316" s="86">
        <v>-18070.61997934934</v>
      </c>
      <c r="AW316" s="86">
        <v>-778257</v>
      </c>
      <c r="AX316" s="129">
        <v>-1577215.672393</v>
      </c>
    </row>
    <row r="317" spans="1:50">
      <c r="A317" s="26">
        <v>903</v>
      </c>
      <c r="B317" s="27">
        <v>4303</v>
      </c>
      <c r="C317" s="28"/>
      <c r="D317" s="29" t="s">
        <v>265</v>
      </c>
      <c r="E317" s="7">
        <v>2682</v>
      </c>
      <c r="F317" s="7">
        <v>4153471.3333333335</v>
      </c>
      <c r="G317" s="2">
        <v>1.75</v>
      </c>
      <c r="H317" s="7">
        <v>2373412.1904761903</v>
      </c>
      <c r="I317" s="7">
        <v>351415.33333333331</v>
      </c>
      <c r="J317" s="30">
        <v>0</v>
      </c>
      <c r="K317" s="4">
        <v>1.65</v>
      </c>
      <c r="L317" s="7">
        <v>3916130.1142857135</v>
      </c>
      <c r="M317" s="7">
        <v>433638.80833333329</v>
      </c>
      <c r="N317" s="7">
        <v>4349768.9226190466</v>
      </c>
      <c r="O317" s="31">
        <v>1621.8377787543052</v>
      </c>
      <c r="P317" s="31">
        <v>2391.9120957014184</v>
      </c>
      <c r="Q317" s="31">
        <v>67.805074512101086</v>
      </c>
      <c r="R317" s="32">
        <v>764175.54767929809</v>
      </c>
      <c r="S317" s="33">
        <f t="shared" si="56"/>
        <v>284.92749727043179</v>
      </c>
      <c r="T317" s="34">
        <f t="shared" si="57"/>
        <v>79.717196942623616</v>
      </c>
      <c r="U317" s="32">
        <v>403049</v>
      </c>
      <c r="V317" s="33">
        <f t="shared" si="58"/>
        <v>150.27926920208799</v>
      </c>
      <c r="W317" s="35">
        <f t="shared" si="59"/>
        <v>86.000005975286626</v>
      </c>
      <c r="X317" s="36">
        <v>0</v>
      </c>
      <c r="Y317" s="37">
        <f t="shared" si="60"/>
        <v>0</v>
      </c>
      <c r="Z317" s="38">
        <f t="shared" si="61"/>
        <v>403049</v>
      </c>
      <c r="AA317" s="39">
        <f t="shared" si="62"/>
        <v>150.27926920208799</v>
      </c>
      <c r="AB317" s="40">
        <f t="shared" si="63"/>
        <v>86.000005975286626</v>
      </c>
      <c r="AC317" s="32">
        <f t="shared" si="64"/>
        <v>1167224.5476792981</v>
      </c>
      <c r="AD317" s="33">
        <f t="shared" si="65"/>
        <v>435.2067664725198</v>
      </c>
      <c r="AE317" s="35">
        <f t="shared" si="66"/>
        <v>86.000005975286626</v>
      </c>
      <c r="AF317" s="41"/>
      <c r="AG317" s="119">
        <v>0</v>
      </c>
      <c r="AH317" s="41"/>
      <c r="AI317" s="32">
        <v>272135.06201692531</v>
      </c>
      <c r="AJ317" s="33">
        <f t="shared" si="67"/>
        <v>67.805074512101086</v>
      </c>
      <c r="AK317" s="33">
        <v>0</v>
      </c>
      <c r="AL317" s="42">
        <f t="shared" si="68"/>
        <v>0</v>
      </c>
      <c r="AM317" s="43">
        <f t="shared" si="69"/>
        <v>272135.06201692531</v>
      </c>
      <c r="AO317" s="44">
        <v>20428.134443513922</v>
      </c>
      <c r="AQ317" s="44">
        <v>237341.21904761903</v>
      </c>
      <c r="AS317" s="220"/>
      <c r="AT317" s="86">
        <v>-1378556.95</v>
      </c>
      <c r="AU317" s="86">
        <v>-587408.10194118053</v>
      </c>
      <c r="AV317" s="86">
        <v>-5350.7083796990646</v>
      </c>
      <c r="AW317" s="86">
        <v>-216862</v>
      </c>
      <c r="AX317" s="129">
        <v>-467013.36891100003</v>
      </c>
    </row>
    <row r="318" spans="1:50">
      <c r="A318" s="26">
        <v>904</v>
      </c>
      <c r="B318" s="27">
        <v>4304</v>
      </c>
      <c r="C318" s="28"/>
      <c r="D318" s="29" t="s">
        <v>266</v>
      </c>
      <c r="E318" s="7">
        <v>1268</v>
      </c>
      <c r="F318" s="7">
        <v>1415385.3333333333</v>
      </c>
      <c r="G318" s="2">
        <v>1.9333333333333333</v>
      </c>
      <c r="H318" s="7">
        <v>731755.94736842113</v>
      </c>
      <c r="I318" s="7">
        <v>131734.66666666666</v>
      </c>
      <c r="J318" s="30">
        <v>0</v>
      </c>
      <c r="K318" s="4">
        <v>1.65</v>
      </c>
      <c r="L318" s="7">
        <v>1207397.3131578949</v>
      </c>
      <c r="M318" s="7">
        <v>125070.10541666667</v>
      </c>
      <c r="N318" s="7">
        <v>1332467.4185745616</v>
      </c>
      <c r="O318" s="31">
        <v>1050.8418127559635</v>
      </c>
      <c r="P318" s="31">
        <v>2391.9120957014184</v>
      </c>
      <c r="Q318" s="31">
        <v>43.933128422422584</v>
      </c>
      <c r="R318" s="32">
        <v>629176.53394668957</v>
      </c>
      <c r="S318" s="33">
        <f t="shared" si="56"/>
        <v>496.19600468981827</v>
      </c>
      <c r="T318" s="34">
        <f t="shared" si="57"/>
        <v>64.677870906126174</v>
      </c>
      <c r="U318" s="32">
        <v>646688</v>
      </c>
      <c r="V318" s="33">
        <f t="shared" si="58"/>
        <v>510.00630914826496</v>
      </c>
      <c r="W318" s="35">
        <f t="shared" si="59"/>
        <v>85.99998847327312</v>
      </c>
      <c r="X318" s="36">
        <v>0</v>
      </c>
      <c r="Y318" s="37">
        <f t="shared" si="60"/>
        <v>0</v>
      </c>
      <c r="Z318" s="38">
        <f t="shared" si="61"/>
        <v>646688</v>
      </c>
      <c r="AA318" s="39">
        <f t="shared" si="62"/>
        <v>510.00630914826496</v>
      </c>
      <c r="AB318" s="40">
        <f t="shared" si="63"/>
        <v>85.99998847327312</v>
      </c>
      <c r="AC318" s="32">
        <f t="shared" si="64"/>
        <v>1275864.5339466897</v>
      </c>
      <c r="AD318" s="33">
        <f t="shared" si="65"/>
        <v>1006.2023138380832</v>
      </c>
      <c r="AE318" s="35">
        <f t="shared" si="66"/>
        <v>85.999988473273135</v>
      </c>
      <c r="AF318" s="41"/>
      <c r="AG318" s="119">
        <v>0</v>
      </c>
      <c r="AH318" s="41"/>
      <c r="AI318" s="32">
        <v>466690.973471359</v>
      </c>
      <c r="AJ318" s="33">
        <f t="shared" si="67"/>
        <v>43.933128422422584</v>
      </c>
      <c r="AK318" s="33">
        <v>0</v>
      </c>
      <c r="AL318" s="42">
        <f t="shared" si="68"/>
        <v>0</v>
      </c>
      <c r="AM318" s="43">
        <f t="shared" si="69"/>
        <v>466690.973471359</v>
      </c>
      <c r="AO318" s="44">
        <v>9415.9888068691744</v>
      </c>
      <c r="AQ318" s="44">
        <v>73175.594736842118</v>
      </c>
      <c r="AS318" s="220"/>
      <c r="AT318" s="86">
        <v>-645555.6</v>
      </c>
      <c r="AU318" s="86">
        <v>-275073.57012544083</v>
      </c>
      <c r="AV318" s="86">
        <v>-2505.6488867620619</v>
      </c>
      <c r="AW318" s="86">
        <v>-60798</v>
      </c>
      <c r="AX318" s="129">
        <v>-218694.69327700001</v>
      </c>
    </row>
    <row r="319" spans="1:50">
      <c r="A319" s="26">
        <v>905</v>
      </c>
      <c r="B319" s="27">
        <v>4305</v>
      </c>
      <c r="C319" s="28"/>
      <c r="D319" s="29" t="s">
        <v>267</v>
      </c>
      <c r="E319" s="7">
        <v>2401.3333333333335</v>
      </c>
      <c r="F319" s="7">
        <v>3112056.6666666665</v>
      </c>
      <c r="G319" s="2">
        <v>1.64</v>
      </c>
      <c r="H319" s="7">
        <v>1897595.5284552847</v>
      </c>
      <c r="I319" s="7">
        <v>283105.66666666669</v>
      </c>
      <c r="J319" s="30">
        <v>0</v>
      </c>
      <c r="K319" s="4">
        <v>1.65</v>
      </c>
      <c r="L319" s="7">
        <v>3131032.6219512192</v>
      </c>
      <c r="M319" s="7">
        <v>349554.3970833334</v>
      </c>
      <c r="N319" s="7">
        <v>3480587.0190345524</v>
      </c>
      <c r="O319" s="31">
        <v>1449.4393471826286</v>
      </c>
      <c r="P319" s="31">
        <v>2391.9120957014184</v>
      </c>
      <c r="Q319" s="31">
        <v>60.597517349716256</v>
      </c>
      <c r="R319" s="32">
        <v>837380.75390728784</v>
      </c>
      <c r="S319" s="33">
        <f t="shared" si="56"/>
        <v>348.71491695195215</v>
      </c>
      <c r="T319" s="34">
        <f t="shared" si="57"/>
        <v>75.176435930321176</v>
      </c>
      <c r="U319" s="32">
        <v>621682</v>
      </c>
      <c r="V319" s="33">
        <f t="shared" si="58"/>
        <v>258.89033870072183</v>
      </c>
      <c r="W319" s="35">
        <f t="shared" si="59"/>
        <v>86.00000838375631</v>
      </c>
      <c r="X319" s="36">
        <v>0</v>
      </c>
      <c r="Y319" s="37">
        <f t="shared" si="60"/>
        <v>0</v>
      </c>
      <c r="Z319" s="38">
        <f t="shared" si="61"/>
        <v>621682</v>
      </c>
      <c r="AA319" s="39">
        <f t="shared" si="62"/>
        <v>258.89033870072183</v>
      </c>
      <c r="AB319" s="40">
        <f t="shared" si="63"/>
        <v>86.00000838375631</v>
      </c>
      <c r="AC319" s="32">
        <f t="shared" si="64"/>
        <v>1459062.753907288</v>
      </c>
      <c r="AD319" s="33">
        <f t="shared" si="65"/>
        <v>607.60525565267403</v>
      </c>
      <c r="AE319" s="35">
        <f t="shared" si="66"/>
        <v>86.00000838375631</v>
      </c>
      <c r="AF319" s="41"/>
      <c r="AG319" s="119">
        <v>0</v>
      </c>
      <c r="AH319" s="41"/>
      <c r="AI319" s="32">
        <v>155267.78514842893</v>
      </c>
      <c r="AJ319" s="33">
        <f t="shared" si="67"/>
        <v>60.597517349716256</v>
      </c>
      <c r="AK319" s="33">
        <v>0</v>
      </c>
      <c r="AL319" s="42">
        <f t="shared" si="68"/>
        <v>0</v>
      </c>
      <c r="AM319" s="43">
        <f t="shared" si="69"/>
        <v>155267.78514842893</v>
      </c>
      <c r="AO319" s="44">
        <v>16621.935986727247</v>
      </c>
      <c r="AQ319" s="44">
        <v>189759.55284552847</v>
      </c>
      <c r="AS319" s="220"/>
      <c r="AT319" s="86">
        <v>-1237100.55</v>
      </c>
      <c r="AU319" s="86">
        <v>-527133.01685393252</v>
      </c>
      <c r="AV319" s="86">
        <v>-4801.6618108866605</v>
      </c>
      <c r="AW319" s="86">
        <v>-136623</v>
      </c>
      <c r="AX319" s="129">
        <v>-419092.220982</v>
      </c>
    </row>
    <row r="320" spans="1:50">
      <c r="A320" s="26">
        <v>906</v>
      </c>
      <c r="B320" s="27">
        <v>4306</v>
      </c>
      <c r="C320" s="28"/>
      <c r="D320" s="29" t="s">
        <v>268</v>
      </c>
      <c r="E320" s="7">
        <v>919</v>
      </c>
      <c r="F320" s="7">
        <v>1156539.3333333333</v>
      </c>
      <c r="G320" s="2">
        <v>2.1</v>
      </c>
      <c r="H320" s="7">
        <v>550733.01587301586</v>
      </c>
      <c r="I320" s="7">
        <v>115854.33333333333</v>
      </c>
      <c r="J320" s="30">
        <v>0</v>
      </c>
      <c r="K320" s="4">
        <v>1.65</v>
      </c>
      <c r="L320" s="7">
        <v>908709.4761904761</v>
      </c>
      <c r="M320" s="7">
        <v>94332.370833333349</v>
      </c>
      <c r="N320" s="7">
        <v>1003041.8470238094</v>
      </c>
      <c r="O320" s="31">
        <v>1091.4492350639928</v>
      </c>
      <c r="P320" s="31">
        <v>2391.9120957014184</v>
      </c>
      <c r="Q320" s="31">
        <v>45.630825523457617</v>
      </c>
      <c r="R320" s="32">
        <v>442196.38650254376</v>
      </c>
      <c r="S320" s="33">
        <f t="shared" si="56"/>
        <v>481.17125843584739</v>
      </c>
      <c r="T320" s="34">
        <f t="shared" si="57"/>
        <v>65.747420079778237</v>
      </c>
      <c r="U320" s="32">
        <v>445186</v>
      </c>
      <c r="V320" s="33">
        <f t="shared" si="58"/>
        <v>484.42437431991294</v>
      </c>
      <c r="W320" s="35">
        <f t="shared" si="59"/>
        <v>86.000019462108682</v>
      </c>
      <c r="X320" s="36">
        <v>0</v>
      </c>
      <c r="Y320" s="37">
        <f t="shared" si="60"/>
        <v>0</v>
      </c>
      <c r="Z320" s="38">
        <f t="shared" si="61"/>
        <v>445186</v>
      </c>
      <c r="AA320" s="39">
        <f t="shared" si="62"/>
        <v>484.42437431991294</v>
      </c>
      <c r="AB320" s="40">
        <f t="shared" si="63"/>
        <v>86.000019462108682</v>
      </c>
      <c r="AC320" s="32">
        <f t="shared" si="64"/>
        <v>887382.3865025437</v>
      </c>
      <c r="AD320" s="33">
        <f t="shared" si="65"/>
        <v>965.59563275576033</v>
      </c>
      <c r="AE320" s="35">
        <f t="shared" si="66"/>
        <v>86.000019462108682</v>
      </c>
      <c r="AF320" s="41"/>
      <c r="AG320" s="119">
        <v>0</v>
      </c>
      <c r="AH320" s="41"/>
      <c r="AI320" s="32">
        <v>502787.96395562019</v>
      </c>
      <c r="AJ320" s="33">
        <f t="shared" si="67"/>
        <v>45.630825523457617</v>
      </c>
      <c r="AK320" s="33">
        <v>0</v>
      </c>
      <c r="AL320" s="42">
        <f t="shared" si="68"/>
        <v>0</v>
      </c>
      <c r="AM320" s="43">
        <f t="shared" si="69"/>
        <v>502787.96395562019</v>
      </c>
      <c r="AO320" s="44">
        <v>6169.8547999810862</v>
      </c>
      <c r="AQ320" s="44">
        <v>55073.30158730159</v>
      </c>
      <c r="AS320" s="220"/>
      <c r="AT320" s="86">
        <v>-468092.1</v>
      </c>
      <c r="AU320" s="86">
        <v>-199455.73610689337</v>
      </c>
      <c r="AV320" s="86">
        <v>-1816.8450095246824</v>
      </c>
      <c r="AW320" s="86">
        <v>-58516</v>
      </c>
      <c r="AX320" s="129">
        <v>-158575.434966</v>
      </c>
    </row>
    <row r="321" spans="1:50">
      <c r="A321" s="26">
        <v>907</v>
      </c>
      <c r="B321" s="27">
        <v>4307</v>
      </c>
      <c r="C321" s="28"/>
      <c r="D321" s="29" t="s">
        <v>269</v>
      </c>
      <c r="E321" s="7">
        <v>2755.3333333333335</v>
      </c>
      <c r="F321" s="7">
        <v>4004280.3333333335</v>
      </c>
      <c r="G321" s="2">
        <v>1.84</v>
      </c>
      <c r="H321" s="7">
        <v>2176239.3115942026</v>
      </c>
      <c r="I321" s="7">
        <v>361757.66666666669</v>
      </c>
      <c r="J321" s="30">
        <v>0</v>
      </c>
      <c r="K321" s="4">
        <v>1.65</v>
      </c>
      <c r="L321" s="7">
        <v>3590794.864130435</v>
      </c>
      <c r="M321" s="7">
        <v>372074.4375</v>
      </c>
      <c r="N321" s="7">
        <v>3962869.301630435</v>
      </c>
      <c r="O321" s="31">
        <v>1438.2540412401772</v>
      </c>
      <c r="P321" s="31">
        <v>2391.9120957014184</v>
      </c>
      <c r="Q321" s="31">
        <v>60.129887039950567</v>
      </c>
      <c r="R321" s="32">
        <v>972228.95564178319</v>
      </c>
      <c r="S321" s="33">
        <f t="shared" si="56"/>
        <v>352.85348015065927</v>
      </c>
      <c r="T321" s="34">
        <f t="shared" si="57"/>
        <v>74.881828835168804</v>
      </c>
      <c r="U321" s="32">
        <v>732745</v>
      </c>
      <c r="V321" s="33">
        <f t="shared" si="58"/>
        <v>265.93697072344543</v>
      </c>
      <c r="W321" s="35">
        <f t="shared" si="59"/>
        <v>86.000003754780991</v>
      </c>
      <c r="X321" s="36">
        <v>0</v>
      </c>
      <c r="Y321" s="37">
        <f t="shared" si="60"/>
        <v>0</v>
      </c>
      <c r="Z321" s="38">
        <f t="shared" si="61"/>
        <v>732745</v>
      </c>
      <c r="AA321" s="39">
        <f t="shared" si="62"/>
        <v>265.93697072344543</v>
      </c>
      <c r="AB321" s="40">
        <f t="shared" si="63"/>
        <v>86.000003754780991</v>
      </c>
      <c r="AC321" s="32">
        <f t="shared" si="64"/>
        <v>1704973.9556417833</v>
      </c>
      <c r="AD321" s="33">
        <f t="shared" si="65"/>
        <v>618.79045087410464</v>
      </c>
      <c r="AE321" s="35">
        <f t="shared" si="66"/>
        <v>86.000003754780991</v>
      </c>
      <c r="AF321" s="41"/>
      <c r="AG321" s="119">
        <v>0</v>
      </c>
      <c r="AH321" s="41"/>
      <c r="AI321" s="32">
        <v>156688.92783116151</v>
      </c>
      <c r="AJ321" s="33">
        <f t="shared" si="67"/>
        <v>60.129887039950567</v>
      </c>
      <c r="AK321" s="33">
        <v>0</v>
      </c>
      <c r="AL321" s="42">
        <f t="shared" si="68"/>
        <v>0</v>
      </c>
      <c r="AM321" s="43">
        <f t="shared" si="69"/>
        <v>156688.92783116151</v>
      </c>
      <c r="AO321" s="44">
        <v>23362.362126782111</v>
      </c>
      <c r="AQ321" s="44">
        <v>217623.93115942029</v>
      </c>
      <c r="AS321" s="220"/>
      <c r="AT321" s="86">
        <v>-1416107.2</v>
      </c>
      <c r="AU321" s="86">
        <v>-603408.3972552499</v>
      </c>
      <c r="AV321" s="86">
        <v>-5496.4552870565394</v>
      </c>
      <c r="AW321" s="86">
        <v>-199089</v>
      </c>
      <c r="AX321" s="129">
        <v>-479734.25545200001</v>
      </c>
    </row>
    <row r="322" spans="1:50">
      <c r="A322" s="26">
        <v>908</v>
      </c>
      <c r="B322" s="27">
        <v>4308</v>
      </c>
      <c r="C322" s="28"/>
      <c r="D322" s="29" t="s">
        <v>270</v>
      </c>
      <c r="E322" s="7">
        <v>1384</v>
      </c>
      <c r="F322" s="7">
        <v>1398622.3333333333</v>
      </c>
      <c r="G322" s="2">
        <v>1.8733333333333333</v>
      </c>
      <c r="H322" s="7">
        <v>746427.30427114491</v>
      </c>
      <c r="I322" s="7">
        <v>160810.66666666666</v>
      </c>
      <c r="J322" s="30">
        <v>0</v>
      </c>
      <c r="K322" s="4">
        <v>1.65</v>
      </c>
      <c r="L322" s="7">
        <v>1231605.0520473889</v>
      </c>
      <c r="M322" s="7">
        <v>142811.75</v>
      </c>
      <c r="N322" s="7">
        <v>1374416.8020473889</v>
      </c>
      <c r="O322" s="31">
        <v>993.07572402267976</v>
      </c>
      <c r="P322" s="31">
        <v>2391.9120957014184</v>
      </c>
      <c r="Q322" s="31">
        <v>41.518069405952161</v>
      </c>
      <c r="R322" s="32">
        <v>716316.12920924847</v>
      </c>
      <c r="S322" s="33">
        <f t="shared" si="56"/>
        <v>517.56945752113324</v>
      </c>
      <c r="T322" s="34">
        <f t="shared" si="57"/>
        <v>63.156383725749812</v>
      </c>
      <c r="U322" s="32">
        <v>756217</v>
      </c>
      <c r="V322" s="33">
        <f t="shared" si="58"/>
        <v>546.39956647398844</v>
      </c>
      <c r="W322" s="35">
        <f t="shared" si="59"/>
        <v>86.000014453481853</v>
      </c>
      <c r="X322" s="36">
        <v>0</v>
      </c>
      <c r="Y322" s="37">
        <f t="shared" si="60"/>
        <v>0</v>
      </c>
      <c r="Z322" s="38">
        <f t="shared" si="61"/>
        <v>756217</v>
      </c>
      <c r="AA322" s="39">
        <f t="shared" si="62"/>
        <v>546.39956647398844</v>
      </c>
      <c r="AB322" s="40">
        <f t="shared" si="63"/>
        <v>86.000014453481853</v>
      </c>
      <c r="AC322" s="32">
        <f t="shared" si="64"/>
        <v>1472533.1292092483</v>
      </c>
      <c r="AD322" s="33">
        <f t="shared" si="65"/>
        <v>1063.9690239951217</v>
      </c>
      <c r="AE322" s="35">
        <f t="shared" si="66"/>
        <v>86.000014453481825</v>
      </c>
      <c r="AF322" s="41"/>
      <c r="AG322" s="119">
        <v>0</v>
      </c>
      <c r="AH322" s="41"/>
      <c r="AI322" s="32">
        <v>970724.62015522202</v>
      </c>
      <c r="AJ322" s="33">
        <f t="shared" si="67"/>
        <v>41.518069405952161</v>
      </c>
      <c r="AK322" s="33">
        <v>0</v>
      </c>
      <c r="AL322" s="42">
        <f t="shared" si="68"/>
        <v>0</v>
      </c>
      <c r="AM322" s="43">
        <f t="shared" si="69"/>
        <v>970724.62015522202</v>
      </c>
      <c r="AO322" s="44">
        <v>8526.25601294234</v>
      </c>
      <c r="AQ322" s="44">
        <v>74642.730427114482</v>
      </c>
      <c r="AS322" s="220"/>
      <c r="AT322" s="86">
        <v>-703166.95</v>
      </c>
      <c r="AU322" s="86">
        <v>-299621.96841552004</v>
      </c>
      <c r="AV322" s="86">
        <v>-2729.260580242023</v>
      </c>
      <c r="AW322" s="86">
        <v>-108949</v>
      </c>
      <c r="AX322" s="129">
        <v>-238211.66988900001</v>
      </c>
    </row>
    <row r="323" spans="1:50">
      <c r="A323" s="26">
        <v>909</v>
      </c>
      <c r="B323" s="27">
        <v>4309</v>
      </c>
      <c r="C323" s="28"/>
      <c r="D323" s="29" t="s">
        <v>271</v>
      </c>
      <c r="E323" s="7">
        <v>1400</v>
      </c>
      <c r="F323" s="7">
        <v>2093962.6666666667</v>
      </c>
      <c r="G323" s="2">
        <v>1.89</v>
      </c>
      <c r="H323" s="7">
        <v>1107916.7548500884</v>
      </c>
      <c r="I323" s="7">
        <v>269430.66666666669</v>
      </c>
      <c r="J323" s="30">
        <v>0</v>
      </c>
      <c r="K323" s="4">
        <v>1.65</v>
      </c>
      <c r="L323" s="7">
        <v>1828062.6455026455</v>
      </c>
      <c r="M323" s="7">
        <v>222295.57916666669</v>
      </c>
      <c r="N323" s="7">
        <v>2050358.2246693121</v>
      </c>
      <c r="O323" s="31">
        <v>1464.5415890495087</v>
      </c>
      <c r="P323" s="31">
        <v>2391.9120957014184</v>
      </c>
      <c r="Q323" s="31">
        <v>61.228905179311695</v>
      </c>
      <c r="R323" s="32">
        <v>480377.92244568927</v>
      </c>
      <c r="S323" s="33">
        <f t="shared" ref="S323:S381" si="70">R323/E323</f>
        <v>343.1270874612066</v>
      </c>
      <c r="T323" s="34">
        <f t="shared" ref="T323:T381" si="71">(N323+R323)/E323*100/$O$383</f>
        <v>75.574210262966318</v>
      </c>
      <c r="U323" s="32">
        <v>349126</v>
      </c>
      <c r="V323" s="33">
        <f t="shared" ref="V323:V381" si="72">U323/E323</f>
        <v>249.37571428571428</v>
      </c>
      <c r="W323" s="35">
        <f t="shared" ref="W323:W381" si="73">(N323+R323+U323)/E323*100/$O$383</f>
        <v>85.999999518929158</v>
      </c>
      <c r="X323" s="36">
        <v>0</v>
      </c>
      <c r="Y323" s="37">
        <f t="shared" ref="Y323:Y381" si="74">Z323-U323</f>
        <v>0</v>
      </c>
      <c r="Z323" s="38">
        <f t="shared" ref="Z323:Z381" si="75">IF(X323=0,U323,U323-(U323*X323/100))</f>
        <v>349126</v>
      </c>
      <c r="AA323" s="39">
        <f t="shared" ref="AA323:AA381" si="76">Z323/E323</f>
        <v>249.37571428571428</v>
      </c>
      <c r="AB323" s="40">
        <f t="shared" ref="AB323:AB381" si="77">(N323+R323+Z323)/E323*100/$O$383</f>
        <v>85.999999518929158</v>
      </c>
      <c r="AC323" s="32">
        <f t="shared" ref="AC323:AC381" si="78">R323+Z323</f>
        <v>829503.92244568933</v>
      </c>
      <c r="AD323" s="33">
        <f t="shared" ref="AD323:AD381" si="79">S323+AA323</f>
        <v>592.50280174692091</v>
      </c>
      <c r="AE323" s="35">
        <f t="shared" ref="AE323:AE381" si="80">(N323+AC323)/E323*100/$O$383</f>
        <v>85.999999518929158</v>
      </c>
      <c r="AF323" s="41"/>
      <c r="AG323" s="119">
        <v>0</v>
      </c>
      <c r="AH323" s="41"/>
      <c r="AI323" s="32">
        <v>262041.30855660012</v>
      </c>
      <c r="AJ323" s="33">
        <f t="shared" ref="AJ323:AJ381" si="81">Q323</f>
        <v>61.228905179311695</v>
      </c>
      <c r="AK323" s="33">
        <v>0</v>
      </c>
      <c r="AL323" s="42">
        <f t="shared" ref="AL323:AL381" si="82">AM323-AI323</f>
        <v>0</v>
      </c>
      <c r="AM323" s="43">
        <f t="shared" ref="AM323:AM381" si="83">IF(AK323=0,AI323,AI323-(AI323*AK323/100))</f>
        <v>262041.30855660012</v>
      </c>
      <c r="AO323" s="44">
        <v>15187.428055506485</v>
      </c>
      <c r="AQ323" s="44">
        <v>110791.67548500882</v>
      </c>
      <c r="AS323" s="220"/>
      <c r="AT323" s="86">
        <v>-719627.3</v>
      </c>
      <c r="AU323" s="86">
        <v>-306635.79649839981</v>
      </c>
      <c r="AV323" s="86">
        <v>-2793.1496355220115</v>
      </c>
      <c r="AW323" s="86">
        <v>-146301</v>
      </c>
      <c r="AX323" s="129">
        <v>-243787.94892</v>
      </c>
    </row>
    <row r="324" spans="1:50">
      <c r="A324" s="26">
        <v>921</v>
      </c>
      <c r="B324" s="27">
        <v>1701</v>
      </c>
      <c r="C324" s="28"/>
      <c r="D324" s="29" t="s">
        <v>87</v>
      </c>
      <c r="E324" s="7">
        <v>794.66666666666663</v>
      </c>
      <c r="F324" s="7">
        <v>1429599</v>
      </c>
      <c r="G324" s="2">
        <v>1.7133333333333332</v>
      </c>
      <c r="H324" s="7">
        <v>834095.11156186613</v>
      </c>
      <c r="I324" s="7">
        <v>125462.66666666667</v>
      </c>
      <c r="J324" s="30">
        <v>0</v>
      </c>
      <c r="K324" s="4">
        <v>1.65</v>
      </c>
      <c r="L324" s="7">
        <v>1376256.9340770792</v>
      </c>
      <c r="M324" s="7">
        <v>129490.26666666668</v>
      </c>
      <c r="N324" s="7">
        <v>1505747.2007437458</v>
      </c>
      <c r="O324" s="31">
        <v>1894.8161083184721</v>
      </c>
      <c r="P324" s="31">
        <v>2391.9120957014184</v>
      </c>
      <c r="Q324" s="31">
        <v>79.217631439036026</v>
      </c>
      <c r="R324" s="32">
        <v>146159.476183583</v>
      </c>
      <c r="S324" s="33">
        <f t="shared" si="70"/>
        <v>183.92551533169004</v>
      </c>
      <c r="T324" s="34">
        <f t="shared" si="71"/>
        <v>86.90710780659262</v>
      </c>
      <c r="U324" s="32">
        <v>0</v>
      </c>
      <c r="V324" s="33">
        <f t="shared" si="72"/>
        <v>0</v>
      </c>
      <c r="W324" s="35">
        <f t="shared" si="73"/>
        <v>86.90710780659262</v>
      </c>
      <c r="X324" s="36">
        <v>0</v>
      </c>
      <c r="Y324" s="37">
        <f t="shared" si="74"/>
        <v>0</v>
      </c>
      <c r="Z324" s="38">
        <f t="shared" si="75"/>
        <v>0</v>
      </c>
      <c r="AA324" s="39">
        <f t="shared" si="76"/>
        <v>0</v>
      </c>
      <c r="AB324" s="40">
        <f t="shared" si="77"/>
        <v>86.90710780659262</v>
      </c>
      <c r="AC324" s="32">
        <f t="shared" si="78"/>
        <v>146159.476183583</v>
      </c>
      <c r="AD324" s="33">
        <f t="shared" si="79"/>
        <v>183.92551533169004</v>
      </c>
      <c r="AE324" s="35">
        <f t="shared" si="80"/>
        <v>86.90710780659262</v>
      </c>
      <c r="AF324" s="41"/>
      <c r="AG324" s="119">
        <v>0</v>
      </c>
      <c r="AH324" s="41"/>
      <c r="AI324" s="32">
        <v>6321.9475607281265</v>
      </c>
      <c r="AJ324" s="33">
        <f t="shared" si="81"/>
        <v>79.217631439036026</v>
      </c>
      <c r="AK324" s="33">
        <v>0</v>
      </c>
      <c r="AL324" s="42">
        <f t="shared" si="82"/>
        <v>0</v>
      </c>
      <c r="AM324" s="43">
        <f t="shared" si="83"/>
        <v>6321.9475607281265</v>
      </c>
      <c r="AO324" s="44">
        <v>4046.0174100694812</v>
      </c>
      <c r="AQ324" s="44">
        <v>83409.511156186622</v>
      </c>
      <c r="AS324" s="220"/>
      <c r="AT324" s="86">
        <v>-404822.5</v>
      </c>
      <c r="AU324" s="86">
        <v>-172496.33441332428</v>
      </c>
      <c r="AV324" s="86">
        <v>-1571.2714532922253</v>
      </c>
      <c r="AW324" s="86">
        <v>-57483</v>
      </c>
      <c r="AX324" s="129">
        <v>-137141.61243800001</v>
      </c>
    </row>
    <row r="325" spans="1:50">
      <c r="A325" s="26">
        <v>922</v>
      </c>
      <c r="B325" s="27">
        <v>1702</v>
      </c>
      <c r="C325" s="28"/>
      <c r="D325" s="29" t="s">
        <v>88</v>
      </c>
      <c r="E325" s="7">
        <v>1181</v>
      </c>
      <c r="F325" s="7">
        <v>1563302.3333333333</v>
      </c>
      <c r="G325" s="2">
        <v>1.61</v>
      </c>
      <c r="H325" s="7">
        <v>970938.11094069527</v>
      </c>
      <c r="I325" s="7">
        <v>185421.33333333334</v>
      </c>
      <c r="J325" s="30">
        <v>0</v>
      </c>
      <c r="K325" s="4">
        <v>1.65</v>
      </c>
      <c r="L325" s="7">
        <v>1602047.8830521472</v>
      </c>
      <c r="M325" s="7">
        <v>188335.52083333334</v>
      </c>
      <c r="N325" s="7">
        <v>1790383.4038854805</v>
      </c>
      <c r="O325" s="31">
        <v>1515.9893343653519</v>
      </c>
      <c r="P325" s="31">
        <v>2391.9120957014184</v>
      </c>
      <c r="Q325" s="31">
        <v>63.379809696593142</v>
      </c>
      <c r="R325" s="32">
        <v>382751.96902102104</v>
      </c>
      <c r="S325" s="33">
        <f t="shared" si="70"/>
        <v>324.09142169434466</v>
      </c>
      <c r="T325" s="34">
        <f t="shared" si="71"/>
        <v>76.929280108853618</v>
      </c>
      <c r="U325" s="32">
        <v>256234</v>
      </c>
      <c r="V325" s="33">
        <f t="shared" si="72"/>
        <v>216.96359017781541</v>
      </c>
      <c r="W325" s="35">
        <f t="shared" si="73"/>
        <v>85.999997656029691</v>
      </c>
      <c r="X325" s="36">
        <v>0</v>
      </c>
      <c r="Y325" s="37">
        <f t="shared" si="74"/>
        <v>0</v>
      </c>
      <c r="Z325" s="38">
        <f t="shared" si="75"/>
        <v>256234</v>
      </c>
      <c r="AA325" s="39">
        <f t="shared" si="76"/>
        <v>216.96359017781541</v>
      </c>
      <c r="AB325" s="40">
        <f t="shared" si="77"/>
        <v>85.999997656029691</v>
      </c>
      <c r="AC325" s="32">
        <f t="shared" si="78"/>
        <v>638985.96902102104</v>
      </c>
      <c r="AD325" s="33">
        <f t="shared" si="79"/>
        <v>541.05501187216009</v>
      </c>
      <c r="AE325" s="35">
        <f t="shared" si="80"/>
        <v>85.999997656029691</v>
      </c>
      <c r="AF325" s="41"/>
      <c r="AG325" s="119">
        <v>0</v>
      </c>
      <c r="AH325" s="41"/>
      <c r="AI325" s="32">
        <v>77427.266976802319</v>
      </c>
      <c r="AJ325" s="33">
        <f t="shared" si="81"/>
        <v>63.379809696593142</v>
      </c>
      <c r="AK325" s="33">
        <v>0</v>
      </c>
      <c r="AL325" s="42">
        <f t="shared" si="82"/>
        <v>0</v>
      </c>
      <c r="AM325" s="43">
        <f t="shared" si="83"/>
        <v>77427.266976802319</v>
      </c>
      <c r="AO325" s="44">
        <v>9029.9704061313259</v>
      </c>
      <c r="AQ325" s="44">
        <v>97093.811094069548</v>
      </c>
      <c r="AS325" s="220"/>
      <c r="AT325" s="86">
        <v>-615206.75</v>
      </c>
      <c r="AU325" s="86">
        <v>-262141.82459763129</v>
      </c>
      <c r="AV325" s="86">
        <v>-2387.8534410895827</v>
      </c>
      <c r="AW325" s="86">
        <v>-66186</v>
      </c>
      <c r="AX325" s="129">
        <v>-208413.42881300001</v>
      </c>
    </row>
    <row r="326" spans="1:50">
      <c r="A326" s="26">
        <v>923</v>
      </c>
      <c r="B326" s="27">
        <v>1703</v>
      </c>
      <c r="C326" s="28"/>
      <c r="D326" s="29" t="s">
        <v>89</v>
      </c>
      <c r="E326" s="7">
        <v>1534.3333333333333</v>
      </c>
      <c r="F326" s="7">
        <v>2114437.6666666665</v>
      </c>
      <c r="G326" s="2">
        <v>1.67</v>
      </c>
      <c r="H326" s="7">
        <v>1266130.3393213574</v>
      </c>
      <c r="I326" s="7">
        <v>165986.33333333334</v>
      </c>
      <c r="J326" s="30">
        <v>0</v>
      </c>
      <c r="K326" s="4">
        <v>1.65</v>
      </c>
      <c r="L326" s="7">
        <v>2089115.0598802399</v>
      </c>
      <c r="M326" s="7">
        <v>201817.61458333334</v>
      </c>
      <c r="N326" s="7">
        <v>2290932.6744635734</v>
      </c>
      <c r="O326" s="31">
        <v>1493.1127576343081</v>
      </c>
      <c r="P326" s="31">
        <v>2391.9120957014184</v>
      </c>
      <c r="Q326" s="31">
        <v>62.423395923187506</v>
      </c>
      <c r="R326" s="32">
        <v>510251.38021849206</v>
      </c>
      <c r="S326" s="33">
        <f t="shared" si="70"/>
        <v>332.55575508483082</v>
      </c>
      <c r="T326" s="34">
        <f t="shared" si="71"/>
        <v>76.326739431608075</v>
      </c>
      <c r="U326" s="32">
        <v>355008</v>
      </c>
      <c r="V326" s="33">
        <f t="shared" si="72"/>
        <v>231.37605909189659</v>
      </c>
      <c r="W326" s="35">
        <f t="shared" si="73"/>
        <v>86.000007086707512</v>
      </c>
      <c r="X326" s="36">
        <v>0</v>
      </c>
      <c r="Y326" s="37">
        <f t="shared" si="74"/>
        <v>0</v>
      </c>
      <c r="Z326" s="38">
        <f t="shared" si="75"/>
        <v>355008</v>
      </c>
      <c r="AA326" s="39">
        <f t="shared" si="76"/>
        <v>231.37605909189659</v>
      </c>
      <c r="AB326" s="40">
        <f t="shared" si="77"/>
        <v>86.000007086707512</v>
      </c>
      <c r="AC326" s="32">
        <f t="shared" si="78"/>
        <v>865259.38021849212</v>
      </c>
      <c r="AD326" s="33">
        <f t="shared" si="79"/>
        <v>563.93181417672736</v>
      </c>
      <c r="AE326" s="35">
        <f t="shared" si="80"/>
        <v>86.000007086707527</v>
      </c>
      <c r="AF326" s="41"/>
      <c r="AG326" s="119">
        <v>0</v>
      </c>
      <c r="AH326" s="41"/>
      <c r="AI326" s="32">
        <v>143305.03117669938</v>
      </c>
      <c r="AJ326" s="33">
        <f t="shared" si="81"/>
        <v>62.423395923187506</v>
      </c>
      <c r="AK326" s="33">
        <v>0</v>
      </c>
      <c r="AL326" s="42">
        <f t="shared" si="82"/>
        <v>0</v>
      </c>
      <c r="AM326" s="43">
        <f t="shared" si="83"/>
        <v>143305.03117669938</v>
      </c>
      <c r="AO326" s="44">
        <v>10631.616422539906</v>
      </c>
      <c r="AQ326" s="44">
        <v>126613.03393213575</v>
      </c>
      <c r="AS326" s="220"/>
      <c r="AT326" s="86">
        <v>-794727.8</v>
      </c>
      <c r="AU326" s="86">
        <v>-338636.38712653873</v>
      </c>
      <c r="AV326" s="86">
        <v>-3084.6434502369607</v>
      </c>
      <c r="AW326" s="86">
        <v>-114531</v>
      </c>
      <c r="AX326" s="129">
        <v>-269229.72200299997</v>
      </c>
    </row>
    <row r="327" spans="1:50">
      <c r="A327" s="26">
        <v>924</v>
      </c>
      <c r="B327" s="27">
        <v>1704</v>
      </c>
      <c r="C327" s="28"/>
      <c r="D327" s="29" t="s">
        <v>90</v>
      </c>
      <c r="E327" s="7">
        <v>497.66666666666669</v>
      </c>
      <c r="F327" s="7">
        <v>530110.66666666663</v>
      </c>
      <c r="G327" s="2">
        <v>1.8666666666666665</v>
      </c>
      <c r="H327" s="7">
        <v>284057.51066856331</v>
      </c>
      <c r="I327" s="7">
        <v>81001.333333333328</v>
      </c>
      <c r="J327" s="30">
        <v>0</v>
      </c>
      <c r="K327" s="4">
        <v>1.65</v>
      </c>
      <c r="L327" s="7">
        <v>468694.89260312944</v>
      </c>
      <c r="M327" s="7">
        <v>65938.704166666663</v>
      </c>
      <c r="N327" s="7">
        <v>534633.5967697961</v>
      </c>
      <c r="O327" s="31">
        <v>1074.2805025514992</v>
      </c>
      <c r="P327" s="31">
        <v>2391.9120957014184</v>
      </c>
      <c r="Q327" s="31">
        <v>44.913042769511598</v>
      </c>
      <c r="R327" s="32">
        <v>242624.28945731561</v>
      </c>
      <c r="S327" s="33">
        <f t="shared" si="70"/>
        <v>487.52368946547006</v>
      </c>
      <c r="T327" s="34">
        <f t="shared" si="71"/>
        <v>65.295216944792259</v>
      </c>
      <c r="U327" s="32">
        <v>246465</v>
      </c>
      <c r="V327" s="33">
        <f t="shared" si="72"/>
        <v>495.24112525117209</v>
      </c>
      <c r="W327" s="35">
        <f t="shared" si="73"/>
        <v>86.000038252447553</v>
      </c>
      <c r="X327" s="36">
        <v>0</v>
      </c>
      <c r="Y327" s="37">
        <f t="shared" si="74"/>
        <v>0</v>
      </c>
      <c r="Z327" s="38">
        <f t="shared" si="75"/>
        <v>246465</v>
      </c>
      <c r="AA327" s="39">
        <f t="shared" si="76"/>
        <v>495.24112525117209</v>
      </c>
      <c r="AB327" s="40">
        <f t="shared" si="77"/>
        <v>86.000038252447553</v>
      </c>
      <c r="AC327" s="32">
        <f t="shared" si="78"/>
        <v>489089.28945731558</v>
      </c>
      <c r="AD327" s="33">
        <f t="shared" si="79"/>
        <v>982.76481471664215</v>
      </c>
      <c r="AE327" s="35">
        <f t="shared" si="80"/>
        <v>86.000038252447553</v>
      </c>
      <c r="AF327" s="41"/>
      <c r="AG327" s="119">
        <v>0</v>
      </c>
      <c r="AH327" s="41"/>
      <c r="AI327" s="32">
        <v>239976.23699423103</v>
      </c>
      <c r="AJ327" s="33">
        <f t="shared" si="81"/>
        <v>44.913042769511598</v>
      </c>
      <c r="AK327" s="33">
        <v>0</v>
      </c>
      <c r="AL327" s="42">
        <f t="shared" si="82"/>
        <v>0</v>
      </c>
      <c r="AM327" s="43">
        <f t="shared" si="83"/>
        <v>239976.23699423103</v>
      </c>
      <c r="AO327" s="44">
        <v>5101.3885677745311</v>
      </c>
      <c r="AQ327" s="44">
        <v>28405.75106685633</v>
      </c>
      <c r="AS327" s="220"/>
      <c r="AT327" s="86">
        <v>-253078.35</v>
      </c>
      <c r="AU327" s="86">
        <v>-107837.60677427641</v>
      </c>
      <c r="AV327" s="86">
        <v>-982.29422492982826</v>
      </c>
      <c r="AW327" s="86">
        <v>-30622</v>
      </c>
      <c r="AX327" s="129">
        <v>-85735.290114000003</v>
      </c>
    </row>
    <row r="328" spans="1:50">
      <c r="A328" s="26">
        <v>925</v>
      </c>
      <c r="B328" s="27">
        <v>1705</v>
      </c>
      <c r="C328" s="28"/>
      <c r="D328" s="29" t="s">
        <v>91</v>
      </c>
      <c r="E328" s="7">
        <v>755</v>
      </c>
      <c r="F328" s="7">
        <v>1091794</v>
      </c>
      <c r="G328" s="2">
        <v>1.7533333333333332</v>
      </c>
      <c r="H328" s="7">
        <v>622543.6695509922</v>
      </c>
      <c r="I328" s="7">
        <v>94264.333333333328</v>
      </c>
      <c r="J328" s="30">
        <v>0</v>
      </c>
      <c r="K328" s="4">
        <v>1.65</v>
      </c>
      <c r="L328" s="7">
        <v>1027197.0547591372</v>
      </c>
      <c r="M328" s="7">
        <v>96605.366666666654</v>
      </c>
      <c r="N328" s="7">
        <v>1123802.4214258038</v>
      </c>
      <c r="O328" s="31">
        <v>1488.480028378548</v>
      </c>
      <c r="P328" s="31">
        <v>2391.9120957014184</v>
      </c>
      <c r="Q328" s="31">
        <v>62.229712833240939</v>
      </c>
      <c r="R328" s="32">
        <v>252373.7480066439</v>
      </c>
      <c r="S328" s="33">
        <f t="shared" si="70"/>
        <v>334.26986490946211</v>
      </c>
      <c r="T328" s="34">
        <f t="shared" si="71"/>
        <v>76.204719084941743</v>
      </c>
      <c r="U328" s="32">
        <v>176892</v>
      </c>
      <c r="V328" s="33">
        <f t="shared" si="72"/>
        <v>234.29403973509935</v>
      </c>
      <c r="W328" s="35">
        <f t="shared" si="73"/>
        <v>85.999980380545239</v>
      </c>
      <c r="X328" s="36">
        <v>0</v>
      </c>
      <c r="Y328" s="37">
        <f t="shared" si="74"/>
        <v>0</v>
      </c>
      <c r="Z328" s="38">
        <f t="shared" si="75"/>
        <v>176892</v>
      </c>
      <c r="AA328" s="39">
        <f t="shared" si="76"/>
        <v>234.29403973509935</v>
      </c>
      <c r="AB328" s="40">
        <f t="shared" si="77"/>
        <v>85.999980380545239</v>
      </c>
      <c r="AC328" s="32">
        <f t="shared" si="78"/>
        <v>429265.7480066439</v>
      </c>
      <c r="AD328" s="33">
        <f t="shared" si="79"/>
        <v>568.56390464456149</v>
      </c>
      <c r="AE328" s="35">
        <f t="shared" si="80"/>
        <v>85.999980380545239</v>
      </c>
      <c r="AF328" s="41"/>
      <c r="AG328" s="119">
        <v>0</v>
      </c>
      <c r="AH328" s="41"/>
      <c r="AI328" s="32">
        <v>11396.323942890409</v>
      </c>
      <c r="AJ328" s="33">
        <f t="shared" si="81"/>
        <v>62.229712833240939</v>
      </c>
      <c r="AK328" s="33">
        <v>0</v>
      </c>
      <c r="AL328" s="42">
        <f t="shared" si="82"/>
        <v>0</v>
      </c>
      <c r="AM328" s="43">
        <f t="shared" si="83"/>
        <v>11396.323942890409</v>
      </c>
      <c r="AO328" s="44">
        <v>4295.4144686731652</v>
      </c>
      <c r="AQ328" s="44">
        <v>62254.366955099227</v>
      </c>
      <c r="AS328" s="220"/>
      <c r="AT328" s="86">
        <v>-400707.4</v>
      </c>
      <c r="AU328" s="86">
        <v>-170742.87739260434</v>
      </c>
      <c r="AV328" s="86">
        <v>-1555.2991894722281</v>
      </c>
      <c r="AW328" s="86">
        <v>-63899</v>
      </c>
      <c r="AX328" s="129">
        <v>-135747.54268000001</v>
      </c>
    </row>
    <row r="329" spans="1:50">
      <c r="A329" s="26">
        <v>927</v>
      </c>
      <c r="B329" s="27">
        <v>1707</v>
      </c>
      <c r="C329" s="28"/>
      <c r="D329" s="29" t="s">
        <v>92</v>
      </c>
      <c r="E329" s="7">
        <v>671</v>
      </c>
      <c r="F329" s="7">
        <v>1162070</v>
      </c>
      <c r="G329" s="2">
        <v>1.89</v>
      </c>
      <c r="H329" s="7">
        <v>614851.8518518518</v>
      </c>
      <c r="I329" s="7">
        <v>216132</v>
      </c>
      <c r="J329" s="30">
        <v>0</v>
      </c>
      <c r="K329" s="4">
        <v>1.65</v>
      </c>
      <c r="L329" s="7">
        <v>1014505.5555555555</v>
      </c>
      <c r="M329" s="7">
        <v>174936.22916666666</v>
      </c>
      <c r="N329" s="7">
        <v>1189441.7847222222</v>
      </c>
      <c r="O329" s="31">
        <v>1772.6405137439974</v>
      </c>
      <c r="P329" s="31">
        <v>2391.9120957014184</v>
      </c>
      <c r="Q329" s="31">
        <v>74.109768370236779</v>
      </c>
      <c r="R329" s="32">
        <v>153746.5556525689</v>
      </c>
      <c r="S329" s="33">
        <f t="shared" si="70"/>
        <v>229.13048532424577</v>
      </c>
      <c r="T329" s="34">
        <f t="shared" si="71"/>
        <v>83.689154073249099</v>
      </c>
      <c r="U329" s="32">
        <v>37088</v>
      </c>
      <c r="V329" s="33">
        <f t="shared" si="72"/>
        <v>55.272727272727273</v>
      </c>
      <c r="W329" s="35">
        <f t="shared" si="73"/>
        <v>85.999971739670016</v>
      </c>
      <c r="X329" s="36">
        <v>0</v>
      </c>
      <c r="Y329" s="37">
        <f t="shared" si="74"/>
        <v>0</v>
      </c>
      <c r="Z329" s="38">
        <f t="shared" si="75"/>
        <v>37088</v>
      </c>
      <c r="AA329" s="39">
        <f t="shared" si="76"/>
        <v>55.272727272727273</v>
      </c>
      <c r="AB329" s="40">
        <f t="shared" si="77"/>
        <v>85.999971739670016</v>
      </c>
      <c r="AC329" s="32">
        <f t="shared" si="78"/>
        <v>190834.5556525689</v>
      </c>
      <c r="AD329" s="33">
        <f t="shared" si="79"/>
        <v>284.40321259697305</v>
      </c>
      <c r="AE329" s="35">
        <f t="shared" si="80"/>
        <v>85.999971739670016</v>
      </c>
      <c r="AF329" s="41"/>
      <c r="AG329" s="119">
        <v>0</v>
      </c>
      <c r="AH329" s="41"/>
      <c r="AI329" s="32">
        <v>21919.212644212421</v>
      </c>
      <c r="AJ329" s="33">
        <f t="shared" si="81"/>
        <v>74.109768370236779</v>
      </c>
      <c r="AK329" s="33">
        <v>0</v>
      </c>
      <c r="AL329" s="42">
        <f t="shared" si="82"/>
        <v>0</v>
      </c>
      <c r="AM329" s="43">
        <f t="shared" si="83"/>
        <v>21919.212644212421</v>
      </c>
      <c r="AO329" s="44">
        <v>6443.6537790446655</v>
      </c>
      <c r="AQ329" s="44">
        <v>61485.18518518519</v>
      </c>
      <c r="AS329" s="220"/>
      <c r="AT329" s="86">
        <v>-347725.55</v>
      </c>
      <c r="AU329" s="86">
        <v>-148167.11825083508</v>
      </c>
      <c r="AV329" s="86">
        <v>-1349.6562927897642</v>
      </c>
      <c r="AW329" s="86">
        <v>-77773</v>
      </c>
      <c r="AX329" s="129">
        <v>-117798.894546</v>
      </c>
    </row>
    <row r="330" spans="1:50">
      <c r="A330" s="26">
        <v>928</v>
      </c>
      <c r="B330" s="27">
        <v>1708</v>
      </c>
      <c r="C330" s="28">
        <v>942</v>
      </c>
      <c r="D330" s="29" t="s">
        <v>93</v>
      </c>
      <c r="E330" s="7">
        <v>6345.666666666667</v>
      </c>
      <c r="F330" s="7">
        <v>11199923.333333334</v>
      </c>
      <c r="G330" s="2">
        <v>1.5</v>
      </c>
      <c r="H330" s="7">
        <v>7466615.555555555</v>
      </c>
      <c r="I330" s="7">
        <v>1235295.3333333333</v>
      </c>
      <c r="J330" s="30">
        <v>0</v>
      </c>
      <c r="K330" s="4">
        <v>1.65</v>
      </c>
      <c r="L330" s="7">
        <v>12319915.666666666</v>
      </c>
      <c r="M330" s="7">
        <v>1253112.5062499999</v>
      </c>
      <c r="N330" s="7">
        <v>13573028.172916666</v>
      </c>
      <c r="O330" s="31">
        <v>2138.9443987366703</v>
      </c>
      <c r="P330" s="31">
        <v>2391.9120957014184</v>
      </c>
      <c r="Q330" s="31">
        <v>89.424038725362678</v>
      </c>
      <c r="R330" s="32">
        <v>593942.01247787522</v>
      </c>
      <c r="S330" s="33">
        <f t="shared" si="70"/>
        <v>93.598047876956741</v>
      </c>
      <c r="T330" s="34">
        <f t="shared" si="71"/>
        <v>93.337144396978402</v>
      </c>
      <c r="U330" s="32">
        <v>0</v>
      </c>
      <c r="V330" s="33">
        <f t="shared" si="72"/>
        <v>0</v>
      </c>
      <c r="W330" s="35">
        <f t="shared" si="73"/>
        <v>93.337144396978402</v>
      </c>
      <c r="X330" s="36">
        <v>0</v>
      </c>
      <c r="Y330" s="37">
        <f t="shared" si="74"/>
        <v>0</v>
      </c>
      <c r="Z330" s="38">
        <f t="shared" si="75"/>
        <v>0</v>
      </c>
      <c r="AA330" s="39">
        <f t="shared" si="76"/>
        <v>0</v>
      </c>
      <c r="AB330" s="40">
        <f t="shared" si="77"/>
        <v>93.337144396978402</v>
      </c>
      <c r="AC330" s="32">
        <f t="shared" si="78"/>
        <v>593942.01247787522</v>
      </c>
      <c r="AD330" s="33">
        <f t="shared" si="79"/>
        <v>93.598047876956741</v>
      </c>
      <c r="AE330" s="35">
        <f t="shared" si="80"/>
        <v>93.337144396978402</v>
      </c>
      <c r="AF330" s="41"/>
      <c r="AG330" s="119">
        <v>0</v>
      </c>
      <c r="AH330" s="41"/>
      <c r="AI330" s="32">
        <v>0</v>
      </c>
      <c r="AJ330" s="33">
        <f t="shared" si="81"/>
        <v>89.424038725362678</v>
      </c>
      <c r="AK330" s="33">
        <v>0</v>
      </c>
      <c r="AL330" s="42">
        <f t="shared" si="82"/>
        <v>0</v>
      </c>
      <c r="AM330" s="43">
        <f t="shared" si="83"/>
        <v>0</v>
      </c>
      <c r="AO330" s="44">
        <v>58313.504576499989</v>
      </c>
      <c r="AQ330" s="44">
        <v>746661.55555555562</v>
      </c>
      <c r="AS330" s="220"/>
      <c r="AT330" s="86">
        <v>-3319853.2</v>
      </c>
      <c r="AU330" s="86">
        <v>-1414601.451465813</v>
      </c>
      <c r="AV330" s="86">
        <v>-12885.623836782748</v>
      </c>
      <c r="AW330" s="86">
        <v>-362463</v>
      </c>
      <c r="AX330" s="129">
        <v>-1124665.7772210001</v>
      </c>
    </row>
    <row r="331" spans="1:50">
      <c r="A331" s="26">
        <v>929</v>
      </c>
      <c r="B331" s="27">
        <v>1709</v>
      </c>
      <c r="C331" s="28">
        <v>942</v>
      </c>
      <c r="D331" s="29" t="s">
        <v>94</v>
      </c>
      <c r="E331" s="7">
        <v>4006</v>
      </c>
      <c r="F331" s="7">
        <v>10694564.333333334</v>
      </c>
      <c r="G331" s="2">
        <v>1.5666666666666667</v>
      </c>
      <c r="H331" s="7">
        <v>6819056.068548386</v>
      </c>
      <c r="I331" s="7">
        <v>775583</v>
      </c>
      <c r="J331" s="30">
        <v>0</v>
      </c>
      <c r="K331" s="4">
        <v>1.65</v>
      </c>
      <c r="L331" s="7">
        <v>11251442.513104839</v>
      </c>
      <c r="M331" s="7">
        <v>935936.3041666667</v>
      </c>
      <c r="N331" s="7">
        <v>12187378.817271506</v>
      </c>
      <c r="O331" s="31">
        <v>3042.281282394285</v>
      </c>
      <c r="P331" s="31">
        <v>2391.9120957014184</v>
      </c>
      <c r="Q331" s="31">
        <v>127.19034649566203</v>
      </c>
      <c r="R331" s="32">
        <v>-963990.21589990112</v>
      </c>
      <c r="S331" s="33">
        <f t="shared" si="70"/>
        <v>-240.63659907636074</v>
      </c>
      <c r="T331" s="34">
        <f t="shared" si="71"/>
        <v>117.12991829226699</v>
      </c>
      <c r="U331" s="32">
        <v>0</v>
      </c>
      <c r="V331" s="33">
        <f t="shared" si="72"/>
        <v>0</v>
      </c>
      <c r="W331" s="35">
        <f t="shared" si="73"/>
        <v>117.12991829226699</v>
      </c>
      <c r="X331" s="36">
        <v>0</v>
      </c>
      <c r="Y331" s="37">
        <f t="shared" si="74"/>
        <v>0</v>
      </c>
      <c r="Z331" s="38">
        <f t="shared" si="75"/>
        <v>0</v>
      </c>
      <c r="AA331" s="39">
        <f t="shared" si="76"/>
        <v>0</v>
      </c>
      <c r="AB331" s="40">
        <f t="shared" si="77"/>
        <v>117.12991829226699</v>
      </c>
      <c r="AC331" s="32">
        <f t="shared" si="78"/>
        <v>-963990.21589990112</v>
      </c>
      <c r="AD331" s="33">
        <f t="shared" si="79"/>
        <v>-240.63659907636074</v>
      </c>
      <c r="AE331" s="35">
        <f t="shared" si="80"/>
        <v>117.12991829226699</v>
      </c>
      <c r="AF331" s="41"/>
      <c r="AG331" s="119">
        <v>0</v>
      </c>
      <c r="AH331" s="41"/>
      <c r="AI331" s="32">
        <v>0</v>
      </c>
      <c r="AJ331" s="33">
        <f t="shared" si="81"/>
        <v>127.19034649566203</v>
      </c>
      <c r="AK331" s="33">
        <v>0</v>
      </c>
      <c r="AL331" s="42">
        <f t="shared" si="82"/>
        <v>0</v>
      </c>
      <c r="AM331" s="43">
        <f t="shared" si="83"/>
        <v>0</v>
      </c>
      <c r="AO331" s="44">
        <v>37127.439147887839</v>
      </c>
      <c r="AQ331" s="44">
        <v>681905.60685483867</v>
      </c>
      <c r="AS331" s="220"/>
      <c r="AT331" s="86">
        <v>-2070921.75</v>
      </c>
      <c r="AU331" s="86">
        <v>-882427.24567731062</v>
      </c>
      <c r="AV331" s="86">
        <v>-8038.0417674135952</v>
      </c>
      <c r="AW331" s="86">
        <v>-503106</v>
      </c>
      <c r="AX331" s="129">
        <v>-701565.60568499996</v>
      </c>
    </row>
    <row r="332" spans="1:50">
      <c r="A332" s="26">
        <v>930</v>
      </c>
      <c r="B332" s="27">
        <v>1710</v>
      </c>
      <c r="C332" s="28"/>
      <c r="D332" s="29" t="s">
        <v>95</v>
      </c>
      <c r="E332" s="7">
        <v>435.33333333333331</v>
      </c>
      <c r="F332" s="7">
        <v>699852</v>
      </c>
      <c r="G332" s="2">
        <v>1.99</v>
      </c>
      <c r="H332" s="7">
        <v>351684.42211055272</v>
      </c>
      <c r="I332" s="7">
        <v>74861.333333333328</v>
      </c>
      <c r="J332" s="30">
        <v>0</v>
      </c>
      <c r="K332" s="4">
        <v>1.65</v>
      </c>
      <c r="L332" s="7">
        <v>580279.29648241203</v>
      </c>
      <c r="M332" s="7">
        <v>58939.816666666658</v>
      </c>
      <c r="N332" s="7">
        <v>639219.11314907868</v>
      </c>
      <c r="O332" s="31">
        <v>1468.3440577697061</v>
      </c>
      <c r="P332" s="31">
        <v>2391.9120957014184</v>
      </c>
      <c r="Q332" s="31">
        <v>61.387877105037184</v>
      </c>
      <c r="R332" s="32">
        <v>148762.18242978735</v>
      </c>
      <c r="S332" s="33">
        <f t="shared" si="70"/>
        <v>341.72017403473359</v>
      </c>
      <c r="T332" s="34">
        <f t="shared" si="71"/>
        <v>75.674362576173365</v>
      </c>
      <c r="U332" s="32">
        <v>107519</v>
      </c>
      <c r="V332" s="33">
        <f t="shared" si="72"/>
        <v>246.98085758039818</v>
      </c>
      <c r="W332" s="35">
        <f t="shared" si="73"/>
        <v>86.000028725203478</v>
      </c>
      <c r="X332" s="36">
        <v>0</v>
      </c>
      <c r="Y332" s="37">
        <f t="shared" si="74"/>
        <v>0</v>
      </c>
      <c r="Z332" s="38">
        <f t="shared" si="75"/>
        <v>107519</v>
      </c>
      <c r="AA332" s="39">
        <f t="shared" si="76"/>
        <v>246.98085758039818</v>
      </c>
      <c r="AB332" s="40">
        <f t="shared" si="77"/>
        <v>86.000028725203478</v>
      </c>
      <c r="AC332" s="32">
        <f t="shared" si="78"/>
        <v>256281.18242978735</v>
      </c>
      <c r="AD332" s="33">
        <f t="shared" si="79"/>
        <v>588.7010316151318</v>
      </c>
      <c r="AE332" s="35">
        <f t="shared" si="80"/>
        <v>86.000028725203478</v>
      </c>
      <c r="AF332" s="41"/>
      <c r="AG332" s="119">
        <v>0</v>
      </c>
      <c r="AH332" s="41"/>
      <c r="AI332" s="32">
        <v>31256.295523673594</v>
      </c>
      <c r="AJ332" s="33">
        <f t="shared" si="81"/>
        <v>61.387877105037184</v>
      </c>
      <c r="AK332" s="33">
        <v>0</v>
      </c>
      <c r="AL332" s="42">
        <f t="shared" si="82"/>
        <v>0</v>
      </c>
      <c r="AM332" s="43">
        <f t="shared" si="83"/>
        <v>31256.295523673594</v>
      </c>
      <c r="AO332" s="44">
        <v>3354.9130753839918</v>
      </c>
      <c r="AQ332" s="44">
        <v>35168.442211055277</v>
      </c>
      <c r="AS332" s="220"/>
      <c r="AT332" s="86">
        <v>-227873.4</v>
      </c>
      <c r="AU332" s="86">
        <v>-97097.682522366769</v>
      </c>
      <c r="AV332" s="86">
        <v>-884.46410903234539</v>
      </c>
      <c r="AW332" s="86">
        <v>-30556</v>
      </c>
      <c r="AX332" s="129">
        <v>-77196.612846000004</v>
      </c>
    </row>
    <row r="333" spans="1:50">
      <c r="A333" s="26">
        <v>931</v>
      </c>
      <c r="B333" s="27">
        <v>1711</v>
      </c>
      <c r="C333" s="28"/>
      <c r="D333" s="29" t="s">
        <v>96</v>
      </c>
      <c r="E333" s="7">
        <v>500</v>
      </c>
      <c r="F333" s="7">
        <v>723485</v>
      </c>
      <c r="G333" s="2">
        <v>1.89</v>
      </c>
      <c r="H333" s="7">
        <v>382796.29629629635</v>
      </c>
      <c r="I333" s="7">
        <v>56577.666666666664</v>
      </c>
      <c r="J333" s="30">
        <v>0</v>
      </c>
      <c r="K333" s="4">
        <v>1.65</v>
      </c>
      <c r="L333" s="7">
        <v>631613.88888888888</v>
      </c>
      <c r="M333" s="7">
        <v>58067.179166666669</v>
      </c>
      <c r="N333" s="7">
        <v>689681.06805555557</v>
      </c>
      <c r="O333" s="31">
        <v>1379.3621361111111</v>
      </c>
      <c r="P333" s="31">
        <v>2391.9120957014184</v>
      </c>
      <c r="Q333" s="31">
        <v>57.667760390944416</v>
      </c>
      <c r="R333" s="32">
        <v>187321.74252420687</v>
      </c>
      <c r="S333" s="33">
        <f t="shared" si="70"/>
        <v>374.64348504841377</v>
      </c>
      <c r="T333" s="34">
        <f t="shared" si="71"/>
        <v>73.330689046294935</v>
      </c>
      <c r="U333" s="32">
        <v>151519</v>
      </c>
      <c r="V333" s="33">
        <f t="shared" si="72"/>
        <v>303.03800000000001</v>
      </c>
      <c r="W333" s="35">
        <f t="shared" si="73"/>
        <v>85.999967342290802</v>
      </c>
      <c r="X333" s="36">
        <v>0</v>
      </c>
      <c r="Y333" s="37">
        <f t="shared" si="74"/>
        <v>0</v>
      </c>
      <c r="Z333" s="38">
        <f t="shared" si="75"/>
        <v>151519</v>
      </c>
      <c r="AA333" s="39">
        <f t="shared" si="76"/>
        <v>303.03800000000001</v>
      </c>
      <c r="AB333" s="40">
        <f t="shared" si="77"/>
        <v>85.999967342290802</v>
      </c>
      <c r="AC333" s="32">
        <f t="shared" si="78"/>
        <v>338840.74252420687</v>
      </c>
      <c r="AD333" s="33">
        <f t="shared" si="79"/>
        <v>677.68148504841383</v>
      </c>
      <c r="AE333" s="35">
        <f t="shared" si="80"/>
        <v>85.999967342290802</v>
      </c>
      <c r="AF333" s="41"/>
      <c r="AG333" s="119">
        <v>0</v>
      </c>
      <c r="AH333" s="41"/>
      <c r="AI333" s="32">
        <v>61257.985850248639</v>
      </c>
      <c r="AJ333" s="33">
        <f t="shared" si="81"/>
        <v>57.667760390944416</v>
      </c>
      <c r="AK333" s="33">
        <v>0</v>
      </c>
      <c r="AL333" s="42">
        <f t="shared" si="82"/>
        <v>0</v>
      </c>
      <c r="AM333" s="43">
        <f t="shared" si="83"/>
        <v>61257.985850248639</v>
      </c>
      <c r="AO333" s="44">
        <v>2208.5575603134976</v>
      </c>
      <c r="AQ333" s="44">
        <v>38279.629629629635</v>
      </c>
      <c r="AS333" s="220"/>
      <c r="AT333" s="86">
        <v>-257193.45</v>
      </c>
      <c r="AU333" s="86">
        <v>-109591.06379499636</v>
      </c>
      <c r="AV333" s="86">
        <v>-998.2664887498255</v>
      </c>
      <c r="AW333" s="86">
        <v>-26354</v>
      </c>
      <c r="AX333" s="129">
        <v>-87129.359870999993</v>
      </c>
    </row>
    <row r="334" spans="1:50">
      <c r="A334" s="26">
        <v>932</v>
      </c>
      <c r="B334" s="27">
        <v>1712</v>
      </c>
      <c r="C334" s="28"/>
      <c r="D334" s="29" t="s">
        <v>97</v>
      </c>
      <c r="E334" s="7">
        <v>255.66666666666666</v>
      </c>
      <c r="F334" s="7">
        <v>225587.66666666666</v>
      </c>
      <c r="G334" s="2">
        <v>1.7333333333333334</v>
      </c>
      <c r="H334" s="7">
        <v>130709.4008714597</v>
      </c>
      <c r="I334" s="7">
        <v>32110</v>
      </c>
      <c r="J334" s="30">
        <v>0</v>
      </c>
      <c r="K334" s="4">
        <v>1.65</v>
      </c>
      <c r="L334" s="7">
        <v>215670.51143790848</v>
      </c>
      <c r="M334" s="7">
        <v>24673.639583333334</v>
      </c>
      <c r="N334" s="7">
        <v>240344.15102124182</v>
      </c>
      <c r="O334" s="31">
        <v>940.06838730603067</v>
      </c>
      <c r="P334" s="31">
        <v>2391.9120957014184</v>
      </c>
      <c r="Q334" s="31">
        <v>39.301962183119421</v>
      </c>
      <c r="R334" s="32">
        <v>137339.5753351757</v>
      </c>
      <c r="S334" s="33">
        <f t="shared" si="70"/>
        <v>537.18217210629348</v>
      </c>
      <c r="T334" s="34">
        <f t="shared" si="71"/>
        <v>61.760236175365179</v>
      </c>
      <c r="U334" s="32">
        <v>148234</v>
      </c>
      <c r="V334" s="33">
        <f t="shared" si="72"/>
        <v>579.79400260756199</v>
      </c>
      <c r="W334" s="35">
        <f t="shared" si="73"/>
        <v>86.000006677363487</v>
      </c>
      <c r="X334" s="36">
        <v>0</v>
      </c>
      <c r="Y334" s="37">
        <f t="shared" si="74"/>
        <v>0</v>
      </c>
      <c r="Z334" s="38">
        <f t="shared" si="75"/>
        <v>148234</v>
      </c>
      <c r="AA334" s="39">
        <f t="shared" si="76"/>
        <v>579.79400260756199</v>
      </c>
      <c r="AB334" s="40">
        <f t="shared" si="77"/>
        <v>86.000006677363487</v>
      </c>
      <c r="AC334" s="32">
        <f t="shared" si="78"/>
        <v>285573.57533517573</v>
      </c>
      <c r="AD334" s="33">
        <f t="shared" si="79"/>
        <v>1116.9761747138555</v>
      </c>
      <c r="AE334" s="35">
        <f t="shared" si="80"/>
        <v>86.000006677363487</v>
      </c>
      <c r="AF334" s="41"/>
      <c r="AG334" s="119">
        <v>0</v>
      </c>
      <c r="AH334" s="41"/>
      <c r="AI334" s="32">
        <v>253766.00050723713</v>
      </c>
      <c r="AJ334" s="33">
        <f t="shared" si="81"/>
        <v>39.301962183119421</v>
      </c>
      <c r="AK334" s="33">
        <v>0</v>
      </c>
      <c r="AL334" s="42">
        <f t="shared" si="82"/>
        <v>0</v>
      </c>
      <c r="AM334" s="43">
        <f t="shared" si="83"/>
        <v>253766.00050723713</v>
      </c>
      <c r="AO334" s="44">
        <v>1608.0417950394742</v>
      </c>
      <c r="AQ334" s="44">
        <v>13070.940087145971</v>
      </c>
      <c r="AS334" s="220"/>
      <c r="AT334" s="86">
        <v>-130139.9</v>
      </c>
      <c r="AU334" s="86">
        <v>-55453.078280268157</v>
      </c>
      <c r="AV334" s="86">
        <v>-505.1228433074117</v>
      </c>
      <c r="AW334" s="86">
        <v>-17298</v>
      </c>
      <c r="AX334" s="129">
        <v>-44087.456095000001</v>
      </c>
    </row>
    <row r="335" spans="1:50">
      <c r="A335" s="26">
        <v>934</v>
      </c>
      <c r="B335" s="27">
        <v>1714</v>
      </c>
      <c r="C335" s="28">
        <v>942</v>
      </c>
      <c r="D335" s="29" t="s">
        <v>98</v>
      </c>
      <c r="E335" s="7">
        <v>2351.3333333333335</v>
      </c>
      <c r="F335" s="7">
        <v>5450177.666666667</v>
      </c>
      <c r="G335" s="2">
        <v>1.5466666666666666</v>
      </c>
      <c r="H335" s="7">
        <v>3523228.8596181846</v>
      </c>
      <c r="I335" s="7">
        <v>597466.33333333337</v>
      </c>
      <c r="J335" s="30">
        <v>0</v>
      </c>
      <c r="K335" s="4">
        <v>1.65</v>
      </c>
      <c r="L335" s="7">
        <v>5813327.618370004</v>
      </c>
      <c r="M335" s="7">
        <v>640426.0458333334</v>
      </c>
      <c r="N335" s="7">
        <v>6453753.6642033374</v>
      </c>
      <c r="O335" s="31">
        <v>2744.720866545224</v>
      </c>
      <c r="P335" s="31">
        <v>2391.9120957014184</v>
      </c>
      <c r="Q335" s="31">
        <v>114.75007260834751</v>
      </c>
      <c r="R335" s="32">
        <v>-306941.27857563877</v>
      </c>
      <c r="S335" s="33">
        <f t="shared" si="70"/>
        <v>-130.53924521220816</v>
      </c>
      <c r="T335" s="34">
        <f t="shared" si="71"/>
        <v>109.29254574325884</v>
      </c>
      <c r="U335" s="32">
        <v>0</v>
      </c>
      <c r="V335" s="33">
        <f t="shared" si="72"/>
        <v>0</v>
      </c>
      <c r="W335" s="35">
        <f t="shared" si="73"/>
        <v>109.29254574325884</v>
      </c>
      <c r="X335" s="36">
        <v>0</v>
      </c>
      <c r="Y335" s="37">
        <f t="shared" si="74"/>
        <v>0</v>
      </c>
      <c r="Z335" s="38">
        <f t="shared" si="75"/>
        <v>0</v>
      </c>
      <c r="AA335" s="39">
        <f t="shared" si="76"/>
        <v>0</v>
      </c>
      <c r="AB335" s="40">
        <f t="shared" si="77"/>
        <v>109.29254574325884</v>
      </c>
      <c r="AC335" s="32">
        <f t="shared" si="78"/>
        <v>-306941.27857563877</v>
      </c>
      <c r="AD335" s="33">
        <f t="shared" si="79"/>
        <v>-130.53924521220816</v>
      </c>
      <c r="AE335" s="35">
        <f t="shared" si="80"/>
        <v>109.29254574325884</v>
      </c>
      <c r="AF335" s="41"/>
      <c r="AG335" s="119">
        <v>0</v>
      </c>
      <c r="AH335" s="41"/>
      <c r="AI335" s="32">
        <v>0</v>
      </c>
      <c r="AJ335" s="33">
        <f t="shared" si="81"/>
        <v>114.75007260834751</v>
      </c>
      <c r="AK335" s="33">
        <v>0</v>
      </c>
      <c r="AL335" s="42">
        <f t="shared" si="82"/>
        <v>0</v>
      </c>
      <c r="AM335" s="43">
        <f t="shared" si="83"/>
        <v>0</v>
      </c>
      <c r="AO335" s="44">
        <v>21794.006960480136</v>
      </c>
      <c r="AQ335" s="44">
        <v>352322.88596181851</v>
      </c>
      <c r="AS335" s="220"/>
      <c r="AT335" s="86">
        <v>-1218582.6000000001</v>
      </c>
      <c r="AU335" s="86">
        <v>-519242.46026069275</v>
      </c>
      <c r="AV335" s="86">
        <v>-4729.7866236966729</v>
      </c>
      <c r="AW335" s="86">
        <v>-357098</v>
      </c>
      <c r="AX335" s="129">
        <v>-412818.90707100002</v>
      </c>
    </row>
    <row r="336" spans="1:50">
      <c r="A336" s="26">
        <v>935</v>
      </c>
      <c r="B336" s="27">
        <v>1715</v>
      </c>
      <c r="C336" s="28"/>
      <c r="D336" s="29" t="s">
        <v>99</v>
      </c>
      <c r="E336" s="7">
        <v>485</v>
      </c>
      <c r="F336" s="7">
        <v>564183</v>
      </c>
      <c r="G336" s="2">
        <v>1.75</v>
      </c>
      <c r="H336" s="7">
        <v>322390.28571428574</v>
      </c>
      <c r="I336" s="7">
        <v>63336.666666666664</v>
      </c>
      <c r="J336" s="30">
        <v>0</v>
      </c>
      <c r="K336" s="4">
        <v>1.65</v>
      </c>
      <c r="L336" s="7">
        <v>531943.97142857139</v>
      </c>
      <c r="M336" s="7">
        <v>59813.525000000001</v>
      </c>
      <c r="N336" s="7">
        <v>591757.49642857141</v>
      </c>
      <c r="O336" s="31">
        <v>1220.1185493372607</v>
      </c>
      <c r="P336" s="31">
        <v>2391.9120957014184</v>
      </c>
      <c r="Q336" s="31">
        <v>51.010175145231074</v>
      </c>
      <c r="R336" s="32">
        <v>210278.35189504811</v>
      </c>
      <c r="S336" s="33">
        <f t="shared" si="70"/>
        <v>433.56361215473839</v>
      </c>
      <c r="T336" s="34">
        <f t="shared" si="71"/>
        <v>69.13641034149552</v>
      </c>
      <c r="U336" s="32">
        <v>195631</v>
      </c>
      <c r="V336" s="33">
        <f t="shared" si="72"/>
        <v>403.36288659793814</v>
      </c>
      <c r="W336" s="35">
        <f t="shared" si="73"/>
        <v>86.000026998764582</v>
      </c>
      <c r="X336" s="36">
        <v>0</v>
      </c>
      <c r="Y336" s="37">
        <f t="shared" si="74"/>
        <v>0</v>
      </c>
      <c r="Z336" s="38">
        <f t="shared" si="75"/>
        <v>195631</v>
      </c>
      <c r="AA336" s="39">
        <f t="shared" si="76"/>
        <v>403.36288659793814</v>
      </c>
      <c r="AB336" s="40">
        <f t="shared" si="77"/>
        <v>86.000026998764582</v>
      </c>
      <c r="AC336" s="32">
        <f t="shared" si="78"/>
        <v>405909.35189504811</v>
      </c>
      <c r="AD336" s="33">
        <f t="shared" si="79"/>
        <v>836.92649875267648</v>
      </c>
      <c r="AE336" s="35">
        <f t="shared" si="80"/>
        <v>86.000026998764582</v>
      </c>
      <c r="AF336" s="41"/>
      <c r="AG336" s="119">
        <v>0</v>
      </c>
      <c r="AH336" s="41"/>
      <c r="AI336" s="32">
        <v>56209.14431410309</v>
      </c>
      <c r="AJ336" s="33">
        <f t="shared" si="81"/>
        <v>51.010175145231074</v>
      </c>
      <c r="AK336" s="33">
        <v>0</v>
      </c>
      <c r="AL336" s="42">
        <f t="shared" si="82"/>
        <v>0</v>
      </c>
      <c r="AM336" s="43">
        <f t="shared" si="83"/>
        <v>56209.14431410309</v>
      </c>
      <c r="AO336" s="44">
        <v>3559.7378538080397</v>
      </c>
      <c r="AQ336" s="44">
        <v>32239.028571428571</v>
      </c>
      <c r="AS336" s="220"/>
      <c r="AT336" s="86">
        <v>-246905.7</v>
      </c>
      <c r="AU336" s="86">
        <v>-105207.4212431965</v>
      </c>
      <c r="AV336" s="86">
        <v>-958.33582919983246</v>
      </c>
      <c r="AW336" s="86">
        <v>-38143</v>
      </c>
      <c r="AX336" s="129">
        <v>-83644.185477000006</v>
      </c>
    </row>
    <row r="337" spans="1:50">
      <c r="A337" s="26">
        <v>936</v>
      </c>
      <c r="B337" s="27">
        <v>1716</v>
      </c>
      <c r="C337" s="28"/>
      <c r="D337" s="29" t="s">
        <v>100</v>
      </c>
      <c r="E337" s="7">
        <v>275.66666666666669</v>
      </c>
      <c r="F337" s="7">
        <v>318667.66666666669</v>
      </c>
      <c r="G337" s="2">
        <v>1.72</v>
      </c>
      <c r="H337" s="7">
        <v>185271.89922480623</v>
      </c>
      <c r="I337" s="7">
        <v>25558.333333333332</v>
      </c>
      <c r="J337" s="30">
        <v>0</v>
      </c>
      <c r="K337" s="4">
        <v>1.65</v>
      </c>
      <c r="L337" s="7">
        <v>305698.6337209302</v>
      </c>
      <c r="M337" s="7">
        <v>31976.604166666668</v>
      </c>
      <c r="N337" s="7">
        <v>337675.23788759689</v>
      </c>
      <c r="O337" s="31">
        <v>1224.9404034616573</v>
      </c>
      <c r="P337" s="31">
        <v>2391.9120957014184</v>
      </c>
      <c r="Q337" s="31">
        <v>51.211765083802071</v>
      </c>
      <c r="R337" s="32">
        <v>119027.22270281485</v>
      </c>
      <c r="S337" s="33">
        <f t="shared" si="70"/>
        <v>431.77952612871161</v>
      </c>
      <c r="T337" s="34">
        <f t="shared" si="71"/>
        <v>69.263412002795249</v>
      </c>
      <c r="U337" s="32">
        <v>110356</v>
      </c>
      <c r="V337" s="33">
        <f t="shared" si="72"/>
        <v>400.32406287787182</v>
      </c>
      <c r="W337" s="35">
        <f t="shared" si="73"/>
        <v>85.999982865800902</v>
      </c>
      <c r="X337" s="36">
        <v>0</v>
      </c>
      <c r="Y337" s="37">
        <f t="shared" si="74"/>
        <v>0</v>
      </c>
      <c r="Z337" s="38">
        <f t="shared" si="75"/>
        <v>110356</v>
      </c>
      <c r="AA337" s="39">
        <f t="shared" si="76"/>
        <v>400.32406287787182</v>
      </c>
      <c r="AB337" s="40">
        <f t="shared" si="77"/>
        <v>85.999982865800902</v>
      </c>
      <c r="AC337" s="32">
        <f t="shared" si="78"/>
        <v>229383.22270281485</v>
      </c>
      <c r="AD337" s="33">
        <f t="shared" si="79"/>
        <v>832.10358900658343</v>
      </c>
      <c r="AE337" s="35">
        <f t="shared" si="80"/>
        <v>85.999982865800902</v>
      </c>
      <c r="AF337" s="41"/>
      <c r="AG337" s="119">
        <v>0</v>
      </c>
      <c r="AH337" s="41"/>
      <c r="AI337" s="32">
        <v>117730.48260136235</v>
      </c>
      <c r="AJ337" s="33">
        <f t="shared" si="81"/>
        <v>51.211765083802071</v>
      </c>
      <c r="AK337" s="33">
        <v>0</v>
      </c>
      <c r="AL337" s="42">
        <f t="shared" si="82"/>
        <v>0</v>
      </c>
      <c r="AM337" s="43">
        <f t="shared" si="83"/>
        <v>117730.48260136235</v>
      </c>
      <c r="AO337" s="44">
        <v>2387.705572201598</v>
      </c>
      <c r="AQ337" s="44">
        <v>18527.189922480622</v>
      </c>
      <c r="AS337" s="220"/>
      <c r="AT337" s="86">
        <v>-140427.65</v>
      </c>
      <c r="AU337" s="86">
        <v>-59836.720832068015</v>
      </c>
      <c r="AV337" s="86">
        <v>-545.05350285740474</v>
      </c>
      <c r="AW337" s="86">
        <v>-21807</v>
      </c>
      <c r="AX337" s="129">
        <v>-47572.630490000003</v>
      </c>
    </row>
    <row r="338" spans="1:50">
      <c r="A338" s="26">
        <v>937</v>
      </c>
      <c r="B338" s="27">
        <v>1717</v>
      </c>
      <c r="C338" s="28"/>
      <c r="D338" s="29" t="s">
        <v>101</v>
      </c>
      <c r="E338" s="7">
        <v>256.66666666666669</v>
      </c>
      <c r="F338" s="7">
        <v>368199.66666666669</v>
      </c>
      <c r="G338" s="2">
        <v>1.7333333333333334</v>
      </c>
      <c r="H338" s="7">
        <v>212124.97821350765</v>
      </c>
      <c r="I338" s="7">
        <v>35065</v>
      </c>
      <c r="J338" s="30">
        <v>0</v>
      </c>
      <c r="K338" s="4">
        <v>1.65</v>
      </c>
      <c r="L338" s="7">
        <v>350006.21405228757</v>
      </c>
      <c r="M338" s="7">
        <v>35653.050000000003</v>
      </c>
      <c r="N338" s="7">
        <v>385659.26405228756</v>
      </c>
      <c r="O338" s="31">
        <v>1502.5685612426787</v>
      </c>
      <c r="P338" s="31">
        <v>2391.9120957014184</v>
      </c>
      <c r="Q338" s="31">
        <v>62.818719966465011</v>
      </c>
      <c r="R338" s="32">
        <v>84457.99098909834</v>
      </c>
      <c r="S338" s="33">
        <f t="shared" si="70"/>
        <v>329.05710774973375</v>
      </c>
      <c r="T338" s="34">
        <f t="shared" si="71"/>
        <v>76.575793578872904</v>
      </c>
      <c r="U338" s="32">
        <v>57857</v>
      </c>
      <c r="V338" s="33">
        <f t="shared" si="72"/>
        <v>225.4168831168831</v>
      </c>
      <c r="W338" s="35">
        <f t="shared" si="73"/>
        <v>85.999922647912982</v>
      </c>
      <c r="X338" s="36">
        <v>0</v>
      </c>
      <c r="Y338" s="37">
        <f t="shared" si="74"/>
        <v>0</v>
      </c>
      <c r="Z338" s="38">
        <f t="shared" si="75"/>
        <v>57857</v>
      </c>
      <c r="AA338" s="39">
        <f t="shared" si="76"/>
        <v>225.4168831168831</v>
      </c>
      <c r="AB338" s="40">
        <f t="shared" si="77"/>
        <v>85.999922647912982</v>
      </c>
      <c r="AC338" s="32">
        <f t="shared" si="78"/>
        <v>142314.99098909833</v>
      </c>
      <c r="AD338" s="33">
        <f t="shared" si="79"/>
        <v>554.47399086661687</v>
      </c>
      <c r="AE338" s="35">
        <f t="shared" si="80"/>
        <v>85.999922647912982</v>
      </c>
      <c r="AF338" s="41"/>
      <c r="AG338" s="119">
        <v>0</v>
      </c>
      <c r="AH338" s="41"/>
      <c r="AI338" s="32">
        <v>2159.3763881031159</v>
      </c>
      <c r="AJ338" s="33">
        <f t="shared" si="81"/>
        <v>62.818719966465011</v>
      </c>
      <c r="AK338" s="33">
        <v>0</v>
      </c>
      <c r="AL338" s="42">
        <f t="shared" si="82"/>
        <v>0</v>
      </c>
      <c r="AM338" s="43">
        <f t="shared" si="83"/>
        <v>2159.3763881031159</v>
      </c>
      <c r="AO338" s="44">
        <v>758.70101275555726</v>
      </c>
      <c r="AQ338" s="44">
        <v>21212.49782135076</v>
      </c>
      <c r="AS338" s="220"/>
      <c r="AT338" s="86">
        <v>-129111.1</v>
      </c>
      <c r="AU338" s="86">
        <v>-55014.714025088171</v>
      </c>
      <c r="AV338" s="86">
        <v>-501.12977735241242</v>
      </c>
      <c r="AW338" s="86">
        <v>-17225</v>
      </c>
      <c r="AX338" s="129">
        <v>-43738.938654999998</v>
      </c>
    </row>
    <row r="339" spans="1:50">
      <c r="A339" s="26">
        <v>938</v>
      </c>
      <c r="B339" s="27">
        <v>1718</v>
      </c>
      <c r="C339" s="28"/>
      <c r="D339" s="29" t="s">
        <v>102</v>
      </c>
      <c r="E339" s="7">
        <v>4643.333333333333</v>
      </c>
      <c r="F339" s="7">
        <v>9658428</v>
      </c>
      <c r="G339" s="2">
        <v>1.7533333333333332</v>
      </c>
      <c r="H339" s="7">
        <v>5510239.4211292285</v>
      </c>
      <c r="I339" s="7">
        <v>1406670.6666666667</v>
      </c>
      <c r="J339" s="30">
        <v>0</v>
      </c>
      <c r="K339" s="4">
        <v>1.65</v>
      </c>
      <c r="L339" s="7">
        <v>9091895.0448632259</v>
      </c>
      <c r="M339" s="7">
        <v>1133820.02</v>
      </c>
      <c r="N339" s="7">
        <v>10225715.064863225</v>
      </c>
      <c r="O339" s="31">
        <v>2202.235835936086</v>
      </c>
      <c r="P339" s="31">
        <v>2391.9120957014184</v>
      </c>
      <c r="Q339" s="31">
        <v>92.070099059818901</v>
      </c>
      <c r="R339" s="32">
        <v>325870.13681883289</v>
      </c>
      <c r="S339" s="33">
        <f t="shared" si="70"/>
        <v>70.180216113172918</v>
      </c>
      <c r="T339" s="34">
        <f t="shared" si="71"/>
        <v>95.00416240768584</v>
      </c>
      <c r="U339" s="32">
        <v>0</v>
      </c>
      <c r="V339" s="33">
        <f t="shared" si="72"/>
        <v>0</v>
      </c>
      <c r="W339" s="35">
        <f t="shared" si="73"/>
        <v>95.00416240768584</v>
      </c>
      <c r="X339" s="36">
        <v>0</v>
      </c>
      <c r="Y339" s="37">
        <f t="shared" si="74"/>
        <v>0</v>
      </c>
      <c r="Z339" s="38">
        <f t="shared" si="75"/>
        <v>0</v>
      </c>
      <c r="AA339" s="39">
        <f t="shared" si="76"/>
        <v>0</v>
      </c>
      <c r="AB339" s="40">
        <f t="shared" si="77"/>
        <v>95.00416240768584</v>
      </c>
      <c r="AC339" s="32">
        <f t="shared" si="78"/>
        <v>325870.13681883289</v>
      </c>
      <c r="AD339" s="33">
        <f t="shared" si="79"/>
        <v>70.180216113172918</v>
      </c>
      <c r="AE339" s="35">
        <f t="shared" si="80"/>
        <v>95.00416240768584</v>
      </c>
      <c r="AF339" s="41"/>
      <c r="AG339" s="119">
        <v>0</v>
      </c>
      <c r="AH339" s="41"/>
      <c r="AI339" s="32">
        <v>323654.80617941369</v>
      </c>
      <c r="AJ339" s="33">
        <f t="shared" si="81"/>
        <v>92.070099059818901</v>
      </c>
      <c r="AK339" s="33">
        <v>0</v>
      </c>
      <c r="AL339" s="42">
        <f t="shared" si="82"/>
        <v>0</v>
      </c>
      <c r="AM339" s="43">
        <f t="shared" si="83"/>
        <v>323654.80617941369</v>
      </c>
      <c r="AO339" s="44">
        <v>46069.240834736731</v>
      </c>
      <c r="AQ339" s="44">
        <v>551023.9421129229</v>
      </c>
      <c r="AS339" s="220"/>
      <c r="AT339" s="86">
        <v>-2406302.0499999998</v>
      </c>
      <c r="AU339" s="86">
        <v>-1025333.992865986</v>
      </c>
      <c r="AV339" s="86">
        <v>-9339.781268743367</v>
      </c>
      <c r="AW339" s="86">
        <v>-383394</v>
      </c>
      <c r="AX339" s="129">
        <v>-815182.29095699999</v>
      </c>
    </row>
    <row r="340" spans="1:50">
      <c r="A340" s="26">
        <v>939</v>
      </c>
      <c r="B340" s="27">
        <v>1719</v>
      </c>
      <c r="C340" s="28">
        <v>942</v>
      </c>
      <c r="D340" s="29" t="s">
        <v>103</v>
      </c>
      <c r="E340" s="7">
        <v>15412.666666666666</v>
      </c>
      <c r="F340" s="7">
        <v>29248881</v>
      </c>
      <c r="G340" s="2">
        <v>1.63</v>
      </c>
      <c r="H340" s="7">
        <v>17943358.321941491</v>
      </c>
      <c r="I340" s="7">
        <v>2695516.3333333335</v>
      </c>
      <c r="J340" s="30">
        <v>0</v>
      </c>
      <c r="K340" s="4">
        <v>1.65</v>
      </c>
      <c r="L340" s="7">
        <v>29606541.231203455</v>
      </c>
      <c r="M340" s="7">
        <v>2778339.1458333335</v>
      </c>
      <c r="N340" s="7">
        <v>32384880.377036788</v>
      </c>
      <c r="O340" s="31">
        <v>2101.1860619211552</v>
      </c>
      <c r="P340" s="31">
        <v>2391.9120957014184</v>
      </c>
      <c r="Q340" s="31">
        <v>87.845454926929122</v>
      </c>
      <c r="R340" s="32">
        <v>1657919.4764915893</v>
      </c>
      <c r="S340" s="33">
        <f t="shared" si="70"/>
        <v>107.56863249869735</v>
      </c>
      <c r="T340" s="34">
        <f t="shared" si="71"/>
        <v>92.342636603965275</v>
      </c>
      <c r="U340" s="32">
        <v>0</v>
      </c>
      <c r="V340" s="33">
        <f t="shared" si="72"/>
        <v>0</v>
      </c>
      <c r="W340" s="35">
        <f t="shared" si="73"/>
        <v>92.342636603965275</v>
      </c>
      <c r="X340" s="36">
        <v>0</v>
      </c>
      <c r="Y340" s="37">
        <f t="shared" si="74"/>
        <v>0</v>
      </c>
      <c r="Z340" s="38">
        <f t="shared" si="75"/>
        <v>0</v>
      </c>
      <c r="AA340" s="39">
        <f t="shared" si="76"/>
        <v>0</v>
      </c>
      <c r="AB340" s="40">
        <f t="shared" si="77"/>
        <v>92.342636603965275</v>
      </c>
      <c r="AC340" s="32">
        <f t="shared" si="78"/>
        <v>1657919.4764915893</v>
      </c>
      <c r="AD340" s="33">
        <f t="shared" si="79"/>
        <v>107.56863249869735</v>
      </c>
      <c r="AE340" s="35">
        <f t="shared" si="80"/>
        <v>92.342636603965275</v>
      </c>
      <c r="AF340" s="41"/>
      <c r="AG340" s="119">
        <v>0</v>
      </c>
      <c r="AH340" s="41"/>
      <c r="AI340" s="32">
        <v>0</v>
      </c>
      <c r="AJ340" s="33">
        <f t="shared" si="81"/>
        <v>87.845454926929122</v>
      </c>
      <c r="AK340" s="33">
        <v>0</v>
      </c>
      <c r="AL340" s="42">
        <f t="shared" si="82"/>
        <v>0</v>
      </c>
      <c r="AM340" s="43">
        <f t="shared" si="83"/>
        <v>0</v>
      </c>
      <c r="AO340" s="44">
        <v>165500.21757504868</v>
      </c>
      <c r="AQ340" s="44">
        <v>1794335.8321941488</v>
      </c>
      <c r="AS340" s="220"/>
      <c r="AT340" s="86">
        <v>-7942134.0999999996</v>
      </c>
      <c r="AU340" s="86">
        <v>-3384172.0499894875</v>
      </c>
      <c r="AV340" s="86">
        <v>-30826.46917259461</v>
      </c>
      <c r="AW340" s="86">
        <v>-1401818</v>
      </c>
      <c r="AX340" s="129">
        <v>-2690554.63283</v>
      </c>
    </row>
    <row r="341" spans="1:50">
      <c r="A341" s="26">
        <v>940</v>
      </c>
      <c r="B341" s="27">
        <v>1720</v>
      </c>
      <c r="C341" s="28"/>
      <c r="D341" s="29" t="s">
        <v>104</v>
      </c>
      <c r="E341" s="7">
        <v>168.33333333333334</v>
      </c>
      <c r="F341" s="7">
        <v>219421</v>
      </c>
      <c r="G341" s="2">
        <v>1.8466666666666667</v>
      </c>
      <c r="H341" s="7">
        <v>118782.74914089347</v>
      </c>
      <c r="I341" s="7">
        <v>26538.333333333332</v>
      </c>
      <c r="J341" s="30">
        <v>0</v>
      </c>
      <c r="K341" s="4">
        <v>1.65</v>
      </c>
      <c r="L341" s="7">
        <v>195991.53608247419</v>
      </c>
      <c r="M341" s="7">
        <v>21643.220833333336</v>
      </c>
      <c r="N341" s="7">
        <v>217634.75691580752</v>
      </c>
      <c r="O341" s="31">
        <v>1292.8797440543021</v>
      </c>
      <c r="P341" s="31">
        <v>2391.9120957014184</v>
      </c>
      <c r="Q341" s="31">
        <v>54.052142901813895</v>
      </c>
      <c r="R341" s="32">
        <v>68451.398301754554</v>
      </c>
      <c r="S341" s="33">
        <f t="shared" si="70"/>
        <v>406.64197010943298</v>
      </c>
      <c r="T341" s="34">
        <f t="shared" si="71"/>
        <v>71.0528500281427</v>
      </c>
      <c r="U341" s="32">
        <v>60183</v>
      </c>
      <c r="V341" s="33">
        <f t="shared" si="72"/>
        <v>357.52277227722772</v>
      </c>
      <c r="W341" s="35">
        <f t="shared" si="73"/>
        <v>86.000003517593385</v>
      </c>
      <c r="X341" s="36">
        <v>0</v>
      </c>
      <c r="Y341" s="37">
        <f t="shared" si="74"/>
        <v>0</v>
      </c>
      <c r="Z341" s="38">
        <f t="shared" si="75"/>
        <v>60183</v>
      </c>
      <c r="AA341" s="39">
        <f t="shared" si="76"/>
        <v>357.52277227722772</v>
      </c>
      <c r="AB341" s="40">
        <f t="shared" si="77"/>
        <v>86.000003517593385</v>
      </c>
      <c r="AC341" s="32">
        <f t="shared" si="78"/>
        <v>128634.39830175455</v>
      </c>
      <c r="AD341" s="33">
        <f t="shared" si="79"/>
        <v>764.16474238666069</v>
      </c>
      <c r="AE341" s="35">
        <f t="shared" si="80"/>
        <v>86.000003517593385</v>
      </c>
      <c r="AF341" s="41"/>
      <c r="AG341" s="119">
        <v>0</v>
      </c>
      <c r="AH341" s="41"/>
      <c r="AI341" s="32">
        <v>63668.376575457158</v>
      </c>
      <c r="AJ341" s="33">
        <f t="shared" si="81"/>
        <v>54.052142901813895</v>
      </c>
      <c r="AK341" s="33">
        <v>0</v>
      </c>
      <c r="AL341" s="42">
        <f t="shared" si="82"/>
        <v>0</v>
      </c>
      <c r="AM341" s="43">
        <f t="shared" si="83"/>
        <v>63668.376575457158</v>
      </c>
      <c r="AO341" s="44">
        <v>546.41851370776658</v>
      </c>
      <c r="AQ341" s="44">
        <v>11878.274914089348</v>
      </c>
      <c r="AS341" s="220"/>
      <c r="AT341" s="86">
        <v>-84359.45</v>
      </c>
      <c r="AU341" s="86">
        <v>-35945.868924758804</v>
      </c>
      <c r="AV341" s="86">
        <v>-327.43140830994275</v>
      </c>
      <c r="AW341" s="86">
        <v>-10574</v>
      </c>
      <c r="AX341" s="129">
        <v>-28578.430037999999</v>
      </c>
    </row>
    <row r="342" spans="1:50">
      <c r="A342" s="26">
        <v>941</v>
      </c>
      <c r="B342" s="27">
        <v>1721</v>
      </c>
      <c r="C342" s="28">
        <v>942</v>
      </c>
      <c r="D342" s="29" t="s">
        <v>105</v>
      </c>
      <c r="E342" s="7">
        <v>2314.3333333333335</v>
      </c>
      <c r="F342" s="7">
        <v>3586832.3333333335</v>
      </c>
      <c r="G342" s="2">
        <v>1.6033333333333333</v>
      </c>
      <c r="H342" s="7">
        <v>2236103.5034919162</v>
      </c>
      <c r="I342" s="7">
        <v>381001.66666666669</v>
      </c>
      <c r="J342" s="30">
        <v>0</v>
      </c>
      <c r="K342" s="4">
        <v>1.65</v>
      </c>
      <c r="L342" s="7">
        <v>3689570.7807616615</v>
      </c>
      <c r="M342" s="7">
        <v>376353.03333333338</v>
      </c>
      <c r="N342" s="7">
        <v>4065923.8140949947</v>
      </c>
      <c r="O342" s="31">
        <v>1756.8445113473979</v>
      </c>
      <c r="P342" s="31">
        <v>2391.9120957014184</v>
      </c>
      <c r="Q342" s="31">
        <v>73.44937610812201</v>
      </c>
      <c r="R342" s="32">
        <v>543810.48937429534</v>
      </c>
      <c r="S342" s="33">
        <f t="shared" si="70"/>
        <v>234.97500621098746</v>
      </c>
      <c r="T342" s="34">
        <f t="shared" si="71"/>
        <v>83.273106948116791</v>
      </c>
      <c r="U342" s="32">
        <v>150952</v>
      </c>
      <c r="V342" s="33">
        <f t="shared" si="72"/>
        <v>65.22483076479908</v>
      </c>
      <c r="W342" s="35">
        <f t="shared" si="73"/>
        <v>85.999997743226544</v>
      </c>
      <c r="X342" s="36">
        <v>0</v>
      </c>
      <c r="Y342" s="37">
        <f t="shared" si="74"/>
        <v>0</v>
      </c>
      <c r="Z342" s="38">
        <f t="shared" si="75"/>
        <v>150952</v>
      </c>
      <c r="AA342" s="39">
        <f t="shared" si="76"/>
        <v>65.22483076479908</v>
      </c>
      <c r="AB342" s="40">
        <f t="shared" si="77"/>
        <v>85.999997743226544</v>
      </c>
      <c r="AC342" s="32">
        <f t="shared" si="78"/>
        <v>694762.48937429534</v>
      </c>
      <c r="AD342" s="33">
        <f t="shared" si="79"/>
        <v>300.19983697578652</v>
      </c>
      <c r="AE342" s="35">
        <f t="shared" si="80"/>
        <v>85.999997743226544</v>
      </c>
      <c r="AF342" s="41"/>
      <c r="AG342" s="119">
        <v>0</v>
      </c>
      <c r="AH342" s="41"/>
      <c r="AI342" s="32">
        <v>0</v>
      </c>
      <c r="AJ342" s="33">
        <f t="shared" si="81"/>
        <v>73.44937610812201</v>
      </c>
      <c r="AK342" s="33">
        <v>0</v>
      </c>
      <c r="AL342" s="42">
        <f t="shared" si="82"/>
        <v>0</v>
      </c>
      <c r="AM342" s="43">
        <f t="shared" si="83"/>
        <v>0</v>
      </c>
      <c r="AO342" s="44">
        <v>10398.499896070114</v>
      </c>
      <c r="AQ342" s="44">
        <v>223610.35034919166</v>
      </c>
      <c r="AS342" s="220"/>
      <c r="AT342" s="86">
        <v>-1207266.1000000001</v>
      </c>
      <c r="AU342" s="86">
        <v>-514420.45345371292</v>
      </c>
      <c r="AV342" s="86">
        <v>-4685.8628981916809</v>
      </c>
      <c r="AW342" s="86">
        <v>-204024</v>
      </c>
      <c r="AX342" s="129">
        <v>-408985.21523700003</v>
      </c>
    </row>
    <row r="343" spans="1:50">
      <c r="A343" s="26">
        <v>942</v>
      </c>
      <c r="B343" s="27">
        <v>1722</v>
      </c>
      <c r="C343" s="28">
        <v>942</v>
      </c>
      <c r="D343" s="29" t="s">
        <v>106</v>
      </c>
      <c r="E343" s="7">
        <v>42534</v>
      </c>
      <c r="F343" s="7">
        <v>98081550</v>
      </c>
      <c r="G343" s="2">
        <v>1.7333333333333334</v>
      </c>
      <c r="H343" s="7">
        <v>56579136.16680032</v>
      </c>
      <c r="I343" s="7">
        <v>7989142.666666667</v>
      </c>
      <c r="J343" s="30">
        <v>2249000</v>
      </c>
      <c r="K343" s="4">
        <v>1.65</v>
      </c>
      <c r="L343" s="7">
        <v>91214636.089280948</v>
      </c>
      <c r="M343" s="7">
        <v>8201753.0112500004</v>
      </c>
      <c r="N343" s="7">
        <v>99416389.100530952</v>
      </c>
      <c r="O343" s="31">
        <v>2337.3392838795071</v>
      </c>
      <c r="P343" s="31">
        <v>2391.9120957014184</v>
      </c>
      <c r="Q343" s="31">
        <v>97.718444088309681</v>
      </c>
      <c r="R343" s="32">
        <v>858843.99187227816</v>
      </c>
      <c r="S343" s="33">
        <f t="shared" si="70"/>
        <v>20.191940374107258</v>
      </c>
      <c r="T343" s="34">
        <f t="shared" si="71"/>
        <v>98.562619775635028</v>
      </c>
      <c r="U343" s="32">
        <v>0</v>
      </c>
      <c r="V343" s="33">
        <f t="shared" si="72"/>
        <v>0</v>
      </c>
      <c r="W343" s="35">
        <f t="shared" si="73"/>
        <v>98.562619775635028</v>
      </c>
      <c r="X343" s="36">
        <v>0</v>
      </c>
      <c r="Y343" s="37">
        <f t="shared" si="74"/>
        <v>0</v>
      </c>
      <c r="Z343" s="38">
        <f t="shared" si="75"/>
        <v>0</v>
      </c>
      <c r="AA343" s="39">
        <f t="shared" si="76"/>
        <v>0</v>
      </c>
      <c r="AB343" s="40">
        <f t="shared" si="77"/>
        <v>98.562619775635028</v>
      </c>
      <c r="AC343" s="32">
        <f t="shared" si="78"/>
        <v>858843.99187227816</v>
      </c>
      <c r="AD343" s="33">
        <f t="shared" si="79"/>
        <v>20.191940374107258</v>
      </c>
      <c r="AE343" s="35">
        <f t="shared" si="80"/>
        <v>98.562619775635028</v>
      </c>
      <c r="AF343" s="41"/>
      <c r="AG343" s="119">
        <v>8995000</v>
      </c>
      <c r="AH343" s="41"/>
      <c r="AI343" s="32">
        <v>0</v>
      </c>
      <c r="AJ343" s="33">
        <f t="shared" si="81"/>
        <v>97.718444088309681</v>
      </c>
      <c r="AK343" s="33">
        <v>0</v>
      </c>
      <c r="AL343" s="42">
        <f t="shared" si="82"/>
        <v>0</v>
      </c>
      <c r="AM343" s="43">
        <f t="shared" si="83"/>
        <v>0</v>
      </c>
      <c r="AO343" s="44">
        <v>573115.31807182892</v>
      </c>
      <c r="AQ343" s="44">
        <v>5657913.6166800326</v>
      </c>
      <c r="AS343" s="220"/>
      <c r="AT343" s="86">
        <v>-21950947.600000001</v>
      </c>
      <c r="AU343" s="86">
        <v>-9353378.11277535</v>
      </c>
      <c r="AV343" s="86">
        <v>-85200.048281820113</v>
      </c>
      <c r="AW343" s="86">
        <v>-5663829</v>
      </c>
      <c r="AX343" s="129">
        <v>-7436316.6063090004</v>
      </c>
    </row>
    <row r="344" spans="1:50">
      <c r="A344" s="26">
        <v>943</v>
      </c>
      <c r="B344" s="27">
        <v>1723</v>
      </c>
      <c r="C344" s="28"/>
      <c r="D344" s="29" t="s">
        <v>107</v>
      </c>
      <c r="E344" s="7">
        <v>687.66666666666663</v>
      </c>
      <c r="F344" s="7">
        <v>990005.33333333337</v>
      </c>
      <c r="G344" s="2">
        <v>1.8999999999999997</v>
      </c>
      <c r="H344" s="7">
        <v>521055.43859649124</v>
      </c>
      <c r="I344" s="7">
        <v>88319</v>
      </c>
      <c r="J344" s="30">
        <v>0</v>
      </c>
      <c r="K344" s="4">
        <v>1.65</v>
      </c>
      <c r="L344" s="7">
        <v>859741.47368421045</v>
      </c>
      <c r="M344" s="7">
        <v>93243.012499999997</v>
      </c>
      <c r="N344" s="7">
        <v>952984.4861842104</v>
      </c>
      <c r="O344" s="31">
        <v>1385.8232954690409</v>
      </c>
      <c r="P344" s="31">
        <v>2391.9120957014184</v>
      </c>
      <c r="Q344" s="31">
        <v>57.937885675629474</v>
      </c>
      <c r="R344" s="32">
        <v>255985.88070179199</v>
      </c>
      <c r="S344" s="33">
        <f t="shared" si="70"/>
        <v>372.25285608597966</v>
      </c>
      <c r="T344" s="34">
        <f t="shared" si="71"/>
        <v>73.500867975646528</v>
      </c>
      <c r="U344" s="32">
        <v>205591</v>
      </c>
      <c r="V344" s="33">
        <f t="shared" si="72"/>
        <v>298.96897721764424</v>
      </c>
      <c r="W344" s="35">
        <f t="shared" si="73"/>
        <v>86.000030371912288</v>
      </c>
      <c r="X344" s="36">
        <v>0</v>
      </c>
      <c r="Y344" s="37">
        <f t="shared" si="74"/>
        <v>0</v>
      </c>
      <c r="Z344" s="38">
        <f t="shared" si="75"/>
        <v>205591</v>
      </c>
      <c r="AA344" s="39">
        <f t="shared" si="76"/>
        <v>298.96897721764424</v>
      </c>
      <c r="AB344" s="40">
        <f t="shared" si="77"/>
        <v>86.000030371912288</v>
      </c>
      <c r="AC344" s="32">
        <f t="shared" si="78"/>
        <v>461576.88070179196</v>
      </c>
      <c r="AD344" s="33">
        <f t="shared" si="79"/>
        <v>671.22183330362395</v>
      </c>
      <c r="AE344" s="35">
        <f t="shared" si="80"/>
        <v>86.000030371912288</v>
      </c>
      <c r="AF344" s="41"/>
      <c r="AG344" s="119">
        <v>0</v>
      </c>
      <c r="AH344" s="41"/>
      <c r="AI344" s="32">
        <v>768.62869754358462</v>
      </c>
      <c r="AJ344" s="33">
        <f t="shared" si="81"/>
        <v>57.937885675629474</v>
      </c>
      <c r="AK344" s="33">
        <v>0</v>
      </c>
      <c r="AL344" s="42">
        <f t="shared" si="82"/>
        <v>0</v>
      </c>
      <c r="AM344" s="43">
        <f t="shared" si="83"/>
        <v>768.62869754358462</v>
      </c>
      <c r="AO344" s="44">
        <v>3401.4940392863177</v>
      </c>
      <c r="AQ344" s="44">
        <v>52105.543859649129</v>
      </c>
      <c r="AS344" s="220"/>
      <c r="AT344" s="86">
        <v>-347725.55</v>
      </c>
      <c r="AU344" s="86">
        <v>-148167.11825083508</v>
      </c>
      <c r="AV344" s="86">
        <v>-1349.6562927897642</v>
      </c>
      <c r="AW344" s="86">
        <v>-37211</v>
      </c>
      <c r="AX344" s="129">
        <v>-117798.894546</v>
      </c>
    </row>
    <row r="345" spans="1:50">
      <c r="A345" s="26">
        <v>944</v>
      </c>
      <c r="B345" s="27">
        <v>1724</v>
      </c>
      <c r="C345" s="28">
        <v>942</v>
      </c>
      <c r="D345" s="29" t="s">
        <v>108</v>
      </c>
      <c r="E345" s="7">
        <v>5948</v>
      </c>
      <c r="F345" s="7">
        <v>10254151.333333334</v>
      </c>
      <c r="G345" s="2">
        <v>1.4799999999999998</v>
      </c>
      <c r="H345" s="7">
        <v>6928480.630630631</v>
      </c>
      <c r="I345" s="7">
        <v>1112525.3333333333</v>
      </c>
      <c r="J345" s="30">
        <v>0</v>
      </c>
      <c r="K345" s="4">
        <v>1.65</v>
      </c>
      <c r="L345" s="7">
        <v>11431993.040540541</v>
      </c>
      <c r="M345" s="7">
        <v>1254195.1545833333</v>
      </c>
      <c r="N345" s="7">
        <v>12686188.195123874</v>
      </c>
      <c r="O345" s="31">
        <v>2132.8493939347468</v>
      </c>
      <c r="P345" s="31">
        <v>2391.9120957014184</v>
      </c>
      <c r="Q345" s="31">
        <v>89.169221467952724</v>
      </c>
      <c r="R345" s="32">
        <v>570134.83154001948</v>
      </c>
      <c r="S345" s="33">
        <f t="shared" si="70"/>
        <v>95.853199653668369</v>
      </c>
      <c r="T345" s="34">
        <f t="shared" si="71"/>
        <v>93.176609524810132</v>
      </c>
      <c r="U345" s="32">
        <v>0</v>
      </c>
      <c r="V345" s="33">
        <f t="shared" si="72"/>
        <v>0</v>
      </c>
      <c r="W345" s="35">
        <f t="shared" si="73"/>
        <v>93.176609524810132</v>
      </c>
      <c r="X345" s="36">
        <v>0</v>
      </c>
      <c r="Y345" s="37">
        <f t="shared" si="74"/>
        <v>0</v>
      </c>
      <c r="Z345" s="38">
        <f t="shared" si="75"/>
        <v>0</v>
      </c>
      <c r="AA345" s="39">
        <f t="shared" si="76"/>
        <v>0</v>
      </c>
      <c r="AB345" s="40">
        <f t="shared" si="77"/>
        <v>93.176609524810132</v>
      </c>
      <c r="AC345" s="32">
        <f t="shared" si="78"/>
        <v>570134.83154001948</v>
      </c>
      <c r="AD345" s="33">
        <f t="shared" si="79"/>
        <v>95.853199653668369</v>
      </c>
      <c r="AE345" s="35">
        <f t="shared" si="80"/>
        <v>93.176609524810132</v>
      </c>
      <c r="AF345" s="41"/>
      <c r="AG345" s="119">
        <v>0</v>
      </c>
      <c r="AH345" s="41"/>
      <c r="AI345" s="32">
        <v>0</v>
      </c>
      <c r="AJ345" s="33">
        <f t="shared" si="81"/>
        <v>89.169221467952724</v>
      </c>
      <c r="AK345" s="33">
        <v>0</v>
      </c>
      <c r="AL345" s="42">
        <f t="shared" si="82"/>
        <v>0</v>
      </c>
      <c r="AM345" s="43">
        <f t="shared" si="83"/>
        <v>0</v>
      </c>
      <c r="AO345" s="44">
        <v>41881.683832455376</v>
      </c>
      <c r="AQ345" s="44">
        <v>692848.06306306308</v>
      </c>
      <c r="AS345" s="220"/>
      <c r="AT345" s="86">
        <v>-3052372</v>
      </c>
      <c r="AU345" s="86">
        <v>-1300626.7451190169</v>
      </c>
      <c r="AV345" s="86">
        <v>-11847.426688482929</v>
      </c>
      <c r="AW345" s="86">
        <v>-383982</v>
      </c>
      <c r="AX345" s="129">
        <v>-1034051.242954</v>
      </c>
    </row>
    <row r="346" spans="1:50">
      <c r="A346" s="26">
        <v>945</v>
      </c>
      <c r="B346" s="27">
        <v>1725</v>
      </c>
      <c r="C346" s="28"/>
      <c r="D346" s="29" t="s">
        <v>109</v>
      </c>
      <c r="E346" s="7">
        <v>908.33333333333337</v>
      </c>
      <c r="F346" s="7">
        <v>1163031</v>
      </c>
      <c r="G346" s="2">
        <v>1.75</v>
      </c>
      <c r="H346" s="7">
        <v>666531.5103338632</v>
      </c>
      <c r="I346" s="7">
        <v>119700.66666666667</v>
      </c>
      <c r="J346" s="30">
        <v>0</v>
      </c>
      <c r="K346" s="4">
        <v>1.65</v>
      </c>
      <c r="L346" s="7">
        <v>1099776.9920508743</v>
      </c>
      <c r="M346" s="7">
        <v>123936.92916666665</v>
      </c>
      <c r="N346" s="7">
        <v>1223713.921217541</v>
      </c>
      <c r="O346" s="31">
        <v>1347.2079866615129</v>
      </c>
      <c r="P346" s="31">
        <v>2391.9120957014184</v>
      </c>
      <c r="Q346" s="31">
        <v>56.323473972251051</v>
      </c>
      <c r="R346" s="32">
        <v>351107.63931316155</v>
      </c>
      <c r="S346" s="33">
        <f t="shared" si="70"/>
        <v>386.54052034476501</v>
      </c>
      <c r="T346" s="34">
        <f t="shared" si="71"/>
        <v>72.483788602518118</v>
      </c>
      <c r="U346" s="32">
        <v>293660</v>
      </c>
      <c r="V346" s="33">
        <f t="shared" si="72"/>
        <v>323.29541284403666</v>
      </c>
      <c r="W346" s="35">
        <f t="shared" si="73"/>
        <v>85.999979829822863</v>
      </c>
      <c r="X346" s="36">
        <v>0</v>
      </c>
      <c r="Y346" s="37">
        <f t="shared" si="74"/>
        <v>0</v>
      </c>
      <c r="Z346" s="38">
        <f t="shared" si="75"/>
        <v>293660</v>
      </c>
      <c r="AA346" s="39">
        <f t="shared" si="76"/>
        <v>323.29541284403666</v>
      </c>
      <c r="AB346" s="40">
        <f t="shared" si="77"/>
        <v>85.999979829822863</v>
      </c>
      <c r="AC346" s="32">
        <f t="shared" si="78"/>
        <v>644767.63931316161</v>
      </c>
      <c r="AD346" s="33">
        <f t="shared" si="79"/>
        <v>709.83593318880162</v>
      </c>
      <c r="AE346" s="35">
        <f t="shared" si="80"/>
        <v>85.999979829822863</v>
      </c>
      <c r="AF346" s="41"/>
      <c r="AG346" s="119">
        <v>0</v>
      </c>
      <c r="AH346" s="41"/>
      <c r="AI346" s="32">
        <v>40284.558182088396</v>
      </c>
      <c r="AJ346" s="33">
        <f t="shared" si="81"/>
        <v>56.323473972251051</v>
      </c>
      <c r="AK346" s="33">
        <v>0</v>
      </c>
      <c r="AL346" s="42">
        <f t="shared" si="82"/>
        <v>0</v>
      </c>
      <c r="AM346" s="43">
        <f t="shared" si="83"/>
        <v>40284.558182088396</v>
      </c>
      <c r="AO346" s="44">
        <v>5124.3604763364938</v>
      </c>
      <c r="AQ346" s="44">
        <v>66653.151033386341</v>
      </c>
      <c r="AS346" s="220"/>
      <c r="AT346" s="86">
        <v>-470149.65</v>
      </c>
      <c r="AU346" s="86">
        <v>-200332.46461725334</v>
      </c>
      <c r="AV346" s="86">
        <v>-1824.8311414346811</v>
      </c>
      <c r="AW346" s="86">
        <v>-69532</v>
      </c>
      <c r="AX346" s="129">
        <v>-159272.46984500001</v>
      </c>
    </row>
    <row r="347" spans="1:50">
      <c r="A347" s="26">
        <v>946</v>
      </c>
      <c r="B347" s="27">
        <v>1726</v>
      </c>
      <c r="C347" s="28"/>
      <c r="D347" s="29" t="s">
        <v>110</v>
      </c>
      <c r="E347" s="7">
        <v>231</v>
      </c>
      <c r="F347" s="7">
        <v>267724.33333333331</v>
      </c>
      <c r="G347" s="2">
        <v>1.84</v>
      </c>
      <c r="H347" s="7">
        <v>145502.35507246378</v>
      </c>
      <c r="I347" s="7">
        <v>26257</v>
      </c>
      <c r="J347" s="30">
        <v>0</v>
      </c>
      <c r="K347" s="4">
        <v>1.65</v>
      </c>
      <c r="L347" s="7">
        <v>240078.88586956519</v>
      </c>
      <c r="M347" s="7">
        <v>21216.595833333333</v>
      </c>
      <c r="N347" s="7">
        <v>261295.48170289851</v>
      </c>
      <c r="O347" s="31">
        <v>1131.149271441119</v>
      </c>
      <c r="P347" s="31">
        <v>2391.9120957014184</v>
      </c>
      <c r="Q347" s="31">
        <v>47.290587035951006</v>
      </c>
      <c r="R347" s="32">
        <v>107757.39858952779</v>
      </c>
      <c r="S347" s="33">
        <f t="shared" si="70"/>
        <v>466.48224497631077</v>
      </c>
      <c r="T347" s="34">
        <f t="shared" si="71"/>
        <v>66.793069832649095</v>
      </c>
      <c r="U347" s="32">
        <v>106124</v>
      </c>
      <c r="V347" s="33">
        <f t="shared" si="72"/>
        <v>459.41125541125541</v>
      </c>
      <c r="W347" s="35">
        <f t="shared" si="73"/>
        <v>85.999931833843789</v>
      </c>
      <c r="X347" s="36">
        <v>0</v>
      </c>
      <c r="Y347" s="37">
        <f t="shared" si="74"/>
        <v>0</v>
      </c>
      <c r="Z347" s="38">
        <f t="shared" si="75"/>
        <v>106124</v>
      </c>
      <c r="AA347" s="39">
        <f t="shared" si="76"/>
        <v>459.41125541125541</v>
      </c>
      <c r="AB347" s="40">
        <f t="shared" si="77"/>
        <v>85.999931833843789</v>
      </c>
      <c r="AC347" s="32">
        <f t="shared" si="78"/>
        <v>213881.39858952779</v>
      </c>
      <c r="AD347" s="33">
        <f t="shared" si="79"/>
        <v>925.89350038756618</v>
      </c>
      <c r="AE347" s="35">
        <f t="shared" si="80"/>
        <v>85.999931833843789</v>
      </c>
      <c r="AF347" s="41"/>
      <c r="AG347" s="119">
        <v>0</v>
      </c>
      <c r="AH347" s="41"/>
      <c r="AI347" s="32">
        <v>83792.781636715372</v>
      </c>
      <c r="AJ347" s="33">
        <f t="shared" si="81"/>
        <v>47.290587035951006</v>
      </c>
      <c r="AK347" s="33">
        <v>0</v>
      </c>
      <c r="AL347" s="42">
        <f t="shared" si="82"/>
        <v>0</v>
      </c>
      <c r="AM347" s="43">
        <f t="shared" si="83"/>
        <v>83792.781636715372</v>
      </c>
      <c r="AO347" s="44">
        <v>1439.5607197351285</v>
      </c>
      <c r="AQ347" s="44">
        <v>14550.235507246376</v>
      </c>
      <c r="AS347" s="220"/>
      <c r="AT347" s="86">
        <v>-117794.6</v>
      </c>
      <c r="AU347" s="86">
        <v>-50192.707218108335</v>
      </c>
      <c r="AV347" s="86">
        <v>-457.2060518474201</v>
      </c>
      <c r="AW347" s="86">
        <v>-15169</v>
      </c>
      <c r="AX347" s="129">
        <v>-39905.246821000001</v>
      </c>
    </row>
    <row r="348" spans="1:50">
      <c r="A348" s="26">
        <v>947</v>
      </c>
      <c r="B348" s="27">
        <v>1727</v>
      </c>
      <c r="C348" s="28"/>
      <c r="D348" s="29" t="s">
        <v>111</v>
      </c>
      <c r="E348" s="7">
        <v>278</v>
      </c>
      <c r="F348" s="7">
        <v>401874.33333333331</v>
      </c>
      <c r="G348" s="2">
        <v>1.7666666666666666</v>
      </c>
      <c r="H348" s="7">
        <v>226263.82868937051</v>
      </c>
      <c r="I348" s="7">
        <v>63967.666666666664</v>
      </c>
      <c r="J348" s="30">
        <v>0</v>
      </c>
      <c r="K348" s="4">
        <v>1.65</v>
      </c>
      <c r="L348" s="7">
        <v>373335.31733746128</v>
      </c>
      <c r="M348" s="7">
        <v>59916.987499999996</v>
      </c>
      <c r="N348" s="7">
        <v>433252.30483746127</v>
      </c>
      <c r="O348" s="31">
        <v>1558.4615281923068</v>
      </c>
      <c r="P348" s="31">
        <v>2391.9120957014184</v>
      </c>
      <c r="Q348" s="31">
        <v>65.155468338199711</v>
      </c>
      <c r="R348" s="32">
        <v>85728.725373987196</v>
      </c>
      <c r="S348" s="33">
        <f t="shared" si="70"/>
        <v>308.3767099783712</v>
      </c>
      <c r="T348" s="34">
        <f t="shared" si="71"/>
        <v>78.047945053065746</v>
      </c>
      <c r="U348" s="32">
        <v>52877</v>
      </c>
      <c r="V348" s="33">
        <f t="shared" si="72"/>
        <v>190.20503597122303</v>
      </c>
      <c r="W348" s="35">
        <f t="shared" si="73"/>
        <v>85.999952834331893</v>
      </c>
      <c r="X348" s="36">
        <v>0</v>
      </c>
      <c r="Y348" s="37">
        <f t="shared" si="74"/>
        <v>0</v>
      </c>
      <c r="Z348" s="38">
        <f t="shared" si="75"/>
        <v>52877</v>
      </c>
      <c r="AA348" s="39">
        <f t="shared" si="76"/>
        <v>190.20503597122303</v>
      </c>
      <c r="AB348" s="40">
        <f t="shared" si="77"/>
        <v>85.999952834331893</v>
      </c>
      <c r="AC348" s="32">
        <f t="shared" si="78"/>
        <v>138605.7253739872</v>
      </c>
      <c r="AD348" s="33">
        <f t="shared" si="79"/>
        <v>498.58174594959422</v>
      </c>
      <c r="AE348" s="35">
        <f t="shared" si="80"/>
        <v>85.999952834331893</v>
      </c>
      <c r="AF348" s="41"/>
      <c r="AG348" s="119">
        <v>0</v>
      </c>
      <c r="AH348" s="41"/>
      <c r="AI348" s="32">
        <v>5954.780352827157</v>
      </c>
      <c r="AJ348" s="33">
        <f t="shared" si="81"/>
        <v>65.155468338199711</v>
      </c>
      <c r="AK348" s="33">
        <v>0</v>
      </c>
      <c r="AL348" s="42">
        <f t="shared" si="82"/>
        <v>0</v>
      </c>
      <c r="AM348" s="43">
        <f t="shared" si="83"/>
        <v>5954.780352827157</v>
      </c>
      <c r="AO348" s="44">
        <v>802.71543266874437</v>
      </c>
      <c r="AQ348" s="44">
        <v>22626.382868937053</v>
      </c>
      <c r="AS348" s="220"/>
      <c r="AT348" s="86">
        <v>-145571.5</v>
      </c>
      <c r="AU348" s="86">
        <v>-62028.542107967936</v>
      </c>
      <c r="AV348" s="86">
        <v>-565.0188326324012</v>
      </c>
      <c r="AW348" s="86">
        <v>-26106</v>
      </c>
      <c r="AX348" s="129">
        <v>-49315.217686999997</v>
      </c>
    </row>
    <row r="349" spans="1:50">
      <c r="A349" s="26">
        <v>948</v>
      </c>
      <c r="B349" s="27">
        <v>1728</v>
      </c>
      <c r="C349" s="28"/>
      <c r="D349" s="29" t="s">
        <v>112</v>
      </c>
      <c r="E349" s="7">
        <v>716</v>
      </c>
      <c r="F349" s="7">
        <v>1093628.6666666667</v>
      </c>
      <c r="G349" s="2">
        <v>1.7</v>
      </c>
      <c r="H349" s="7">
        <v>643310.98039215675</v>
      </c>
      <c r="I349" s="7">
        <v>102565.33333333333</v>
      </c>
      <c r="J349" s="30">
        <v>0</v>
      </c>
      <c r="K349" s="4">
        <v>1.65</v>
      </c>
      <c r="L349" s="7">
        <v>1061463.1176470588</v>
      </c>
      <c r="M349" s="7">
        <v>101142.71666666667</v>
      </c>
      <c r="N349" s="7">
        <v>1162605.8343137256</v>
      </c>
      <c r="O349" s="31">
        <v>1623.7511652426335</v>
      </c>
      <c r="P349" s="31">
        <v>2391.9120957014184</v>
      </c>
      <c r="Q349" s="31">
        <v>67.885068525750953</v>
      </c>
      <c r="R349" s="32">
        <v>203501.19369714125</v>
      </c>
      <c r="S349" s="33">
        <f t="shared" si="70"/>
        <v>284.21954426975037</v>
      </c>
      <c r="T349" s="34">
        <f t="shared" si="71"/>
        <v>79.767593171223041</v>
      </c>
      <c r="U349" s="32">
        <v>106737</v>
      </c>
      <c r="V349" s="33">
        <f t="shared" si="72"/>
        <v>149.07402234636871</v>
      </c>
      <c r="W349" s="35">
        <f t="shared" si="73"/>
        <v>86.000013777911477</v>
      </c>
      <c r="X349" s="36">
        <v>0</v>
      </c>
      <c r="Y349" s="37">
        <f t="shared" si="74"/>
        <v>0</v>
      </c>
      <c r="Z349" s="38">
        <f t="shared" si="75"/>
        <v>106737</v>
      </c>
      <c r="AA349" s="39">
        <f t="shared" si="76"/>
        <v>149.07402234636871</v>
      </c>
      <c r="AB349" s="40">
        <f t="shared" si="77"/>
        <v>86.000013777911477</v>
      </c>
      <c r="AC349" s="32">
        <f t="shared" si="78"/>
        <v>310238.19369714125</v>
      </c>
      <c r="AD349" s="33">
        <f t="shared" si="79"/>
        <v>433.29356661611905</v>
      </c>
      <c r="AE349" s="35">
        <f t="shared" si="80"/>
        <v>86.000013777911477</v>
      </c>
      <c r="AF349" s="41"/>
      <c r="AG349" s="119">
        <v>0</v>
      </c>
      <c r="AH349" s="41"/>
      <c r="AI349" s="32">
        <v>0</v>
      </c>
      <c r="AJ349" s="33">
        <f t="shared" si="81"/>
        <v>67.885068525750953</v>
      </c>
      <c r="AK349" s="33">
        <v>0</v>
      </c>
      <c r="AL349" s="42">
        <f t="shared" si="82"/>
        <v>0</v>
      </c>
      <c r="AM349" s="43">
        <f t="shared" si="83"/>
        <v>0</v>
      </c>
      <c r="AO349" s="44">
        <v>2951.7976111516368</v>
      </c>
      <c r="AQ349" s="44">
        <v>64331.098039215693</v>
      </c>
      <c r="AS349" s="220"/>
      <c r="AT349" s="86">
        <v>-379103.15</v>
      </c>
      <c r="AU349" s="86">
        <v>-161537.22803382462</v>
      </c>
      <c r="AV349" s="86">
        <v>-1471.4448044172427</v>
      </c>
      <c r="AW349" s="86">
        <v>-49515</v>
      </c>
      <c r="AX349" s="129">
        <v>-128428.67645100001</v>
      </c>
    </row>
    <row r="350" spans="1:50">
      <c r="A350" s="26">
        <v>951</v>
      </c>
      <c r="B350" s="27">
        <v>4401</v>
      </c>
      <c r="C350" s="28"/>
      <c r="D350" s="29" t="s">
        <v>272</v>
      </c>
      <c r="E350" s="7">
        <v>1143.3333333333333</v>
      </c>
      <c r="F350" s="7">
        <v>1441780</v>
      </c>
      <c r="G350" s="2">
        <v>1.64</v>
      </c>
      <c r="H350" s="7">
        <v>879134.14634146343</v>
      </c>
      <c r="I350" s="7">
        <v>141870.66666666666</v>
      </c>
      <c r="J350" s="30">
        <v>0</v>
      </c>
      <c r="K350" s="4">
        <v>1.65</v>
      </c>
      <c r="L350" s="7">
        <v>1450571.3414634147</v>
      </c>
      <c r="M350" s="7">
        <v>172996.70416666669</v>
      </c>
      <c r="N350" s="7">
        <v>1623568.0456300813</v>
      </c>
      <c r="O350" s="31">
        <v>1420.0303606094008</v>
      </c>
      <c r="P350" s="31">
        <v>2391.9120957014184</v>
      </c>
      <c r="Q350" s="31">
        <v>59.367999482981944</v>
      </c>
      <c r="R350" s="32">
        <v>411138.3700017599</v>
      </c>
      <c r="S350" s="33">
        <f t="shared" si="70"/>
        <v>359.59624198404657</v>
      </c>
      <c r="T350" s="34">
        <f t="shared" si="71"/>
        <v>74.401839674278563</v>
      </c>
      <c r="U350" s="32">
        <v>317181</v>
      </c>
      <c r="V350" s="33">
        <f t="shared" si="72"/>
        <v>277.4177842565598</v>
      </c>
      <c r="W350" s="35">
        <f t="shared" si="73"/>
        <v>85.999999353938861</v>
      </c>
      <c r="X350" s="36">
        <v>0</v>
      </c>
      <c r="Y350" s="37">
        <f t="shared" si="74"/>
        <v>0</v>
      </c>
      <c r="Z350" s="38">
        <f t="shared" si="75"/>
        <v>317181</v>
      </c>
      <c r="AA350" s="39">
        <f t="shared" si="76"/>
        <v>277.4177842565598</v>
      </c>
      <c r="AB350" s="40">
        <f t="shared" si="77"/>
        <v>85.999999353938861</v>
      </c>
      <c r="AC350" s="32">
        <f t="shared" si="78"/>
        <v>728319.37000175985</v>
      </c>
      <c r="AD350" s="33">
        <f t="shared" si="79"/>
        <v>637.01402624060643</v>
      </c>
      <c r="AE350" s="35">
        <f t="shared" si="80"/>
        <v>85.999999353938861</v>
      </c>
      <c r="AF350" s="41"/>
      <c r="AG350" s="119">
        <v>0</v>
      </c>
      <c r="AH350" s="41"/>
      <c r="AI350" s="32">
        <v>95586.741869968057</v>
      </c>
      <c r="AJ350" s="33">
        <f t="shared" si="81"/>
        <v>59.367999482981944</v>
      </c>
      <c r="AK350" s="33">
        <v>0</v>
      </c>
      <c r="AL350" s="42">
        <f t="shared" si="82"/>
        <v>0</v>
      </c>
      <c r="AM350" s="43">
        <f t="shared" si="83"/>
        <v>95586.741869968057</v>
      </c>
      <c r="AO350" s="44">
        <v>9610.5759561644318</v>
      </c>
      <c r="AQ350" s="44">
        <v>87913.414634146335</v>
      </c>
      <c r="AS350" s="220"/>
      <c r="AT350" s="86">
        <v>-588458.65</v>
      </c>
      <c r="AU350" s="86">
        <v>-250744.35396295166</v>
      </c>
      <c r="AV350" s="86">
        <v>-2284.0337262596008</v>
      </c>
      <c r="AW350" s="86">
        <v>-78436</v>
      </c>
      <c r="AX350" s="129">
        <v>-199351.97538600001</v>
      </c>
    </row>
    <row r="351" spans="1:50">
      <c r="A351" s="26">
        <v>952</v>
      </c>
      <c r="B351" s="27">
        <v>4402</v>
      </c>
      <c r="C351" s="28"/>
      <c r="D351" s="29" t="s">
        <v>273</v>
      </c>
      <c r="E351" s="7">
        <v>1071</v>
      </c>
      <c r="F351" s="7">
        <v>1385336</v>
      </c>
      <c r="G351" s="2">
        <v>1.84</v>
      </c>
      <c r="H351" s="7">
        <v>752900</v>
      </c>
      <c r="I351" s="7">
        <v>114275.33333333333</v>
      </c>
      <c r="J351" s="30">
        <v>0</v>
      </c>
      <c r="K351" s="4">
        <v>1.65</v>
      </c>
      <c r="L351" s="7">
        <v>1242285</v>
      </c>
      <c r="M351" s="7">
        <v>139428.74166666667</v>
      </c>
      <c r="N351" s="7">
        <v>1381713.7416666667</v>
      </c>
      <c r="O351" s="31">
        <v>1290.1155384375973</v>
      </c>
      <c r="P351" s="31">
        <v>2391.9120957014184</v>
      </c>
      <c r="Q351" s="31">
        <v>53.936578219413043</v>
      </c>
      <c r="R351" s="32">
        <v>436608.92174693436</v>
      </c>
      <c r="S351" s="33">
        <f t="shared" si="70"/>
        <v>407.66472618761378</v>
      </c>
      <c r="T351" s="34">
        <f t="shared" si="71"/>
        <v>70.980044278230153</v>
      </c>
      <c r="U351" s="32">
        <v>384772</v>
      </c>
      <c r="V351" s="33">
        <f t="shared" si="72"/>
        <v>359.26423902894493</v>
      </c>
      <c r="W351" s="35">
        <f t="shared" si="73"/>
        <v>86.000004237234918</v>
      </c>
      <c r="X351" s="36">
        <v>0</v>
      </c>
      <c r="Y351" s="37">
        <f t="shared" si="74"/>
        <v>0</v>
      </c>
      <c r="Z351" s="38">
        <f t="shared" si="75"/>
        <v>384772</v>
      </c>
      <c r="AA351" s="39">
        <f t="shared" si="76"/>
        <v>359.26423902894493</v>
      </c>
      <c r="AB351" s="40">
        <f t="shared" si="77"/>
        <v>86.000004237234918</v>
      </c>
      <c r="AC351" s="32">
        <f t="shared" si="78"/>
        <v>821380.9217469343</v>
      </c>
      <c r="AD351" s="33">
        <f t="shared" si="79"/>
        <v>766.92896521655871</v>
      </c>
      <c r="AE351" s="35">
        <f t="shared" si="80"/>
        <v>86.000004237234918</v>
      </c>
      <c r="AF351" s="41"/>
      <c r="AG351" s="119">
        <v>0</v>
      </c>
      <c r="AH351" s="41"/>
      <c r="AI351" s="32">
        <v>217693.44465941645</v>
      </c>
      <c r="AJ351" s="33">
        <f t="shared" si="81"/>
        <v>53.936578219413043</v>
      </c>
      <c r="AK351" s="33">
        <v>0</v>
      </c>
      <c r="AL351" s="42">
        <f t="shared" si="82"/>
        <v>0</v>
      </c>
      <c r="AM351" s="43">
        <f t="shared" si="83"/>
        <v>217693.44465941645</v>
      </c>
      <c r="AO351" s="44">
        <v>5260.048981808538</v>
      </c>
      <c r="AQ351" s="44">
        <v>75289.999999999985</v>
      </c>
      <c r="AS351" s="220"/>
      <c r="AT351" s="86">
        <v>-549879.6</v>
      </c>
      <c r="AU351" s="86">
        <v>-234305.6943937022</v>
      </c>
      <c r="AV351" s="86">
        <v>-2134.2937529471269</v>
      </c>
      <c r="AW351" s="86">
        <v>-62473</v>
      </c>
      <c r="AX351" s="129">
        <v>-186282.571405</v>
      </c>
    </row>
    <row r="352" spans="1:50">
      <c r="A352" s="26">
        <v>953</v>
      </c>
      <c r="B352" s="27">
        <v>4403</v>
      </c>
      <c r="C352" s="28"/>
      <c r="D352" s="29" t="s">
        <v>274</v>
      </c>
      <c r="E352" s="7">
        <v>1357.6666666666667</v>
      </c>
      <c r="F352" s="7">
        <v>1550300.6666666667</v>
      </c>
      <c r="G352" s="2">
        <v>1.7133333333333332</v>
      </c>
      <c r="H352" s="7">
        <v>904660.18030200584</v>
      </c>
      <c r="I352" s="7">
        <v>159289.66666666666</v>
      </c>
      <c r="J352" s="30">
        <v>0</v>
      </c>
      <c r="K352" s="4">
        <v>1.65</v>
      </c>
      <c r="L352" s="7">
        <v>1492689.2974983098</v>
      </c>
      <c r="M352" s="7">
        <v>166205.26666666669</v>
      </c>
      <c r="N352" s="7">
        <v>1658894.5641649764</v>
      </c>
      <c r="O352" s="31">
        <v>1221.8717634409352</v>
      </c>
      <c r="P352" s="31">
        <v>2391.9120957014184</v>
      </c>
      <c r="Q352" s="31">
        <v>51.083472742865425</v>
      </c>
      <c r="R352" s="32">
        <v>587754.1603732903</v>
      </c>
      <c r="S352" s="33">
        <f t="shared" si="70"/>
        <v>432.91492293637879</v>
      </c>
      <c r="T352" s="34">
        <f t="shared" si="71"/>
        <v>69.182587828005168</v>
      </c>
      <c r="U352" s="32">
        <v>546132</v>
      </c>
      <c r="V352" s="33">
        <f t="shared" si="72"/>
        <v>402.25779523692609</v>
      </c>
      <c r="W352" s="35">
        <f t="shared" si="73"/>
        <v>86.000003315799887</v>
      </c>
      <c r="X352" s="36">
        <v>0</v>
      </c>
      <c r="Y352" s="37">
        <f t="shared" si="74"/>
        <v>0</v>
      </c>
      <c r="Z352" s="38">
        <f t="shared" si="75"/>
        <v>546132</v>
      </c>
      <c r="AA352" s="39">
        <f t="shared" si="76"/>
        <v>402.25779523692609</v>
      </c>
      <c r="AB352" s="40">
        <f t="shared" si="77"/>
        <v>86.000003315799887</v>
      </c>
      <c r="AC352" s="32">
        <f t="shared" si="78"/>
        <v>1133886.1603732903</v>
      </c>
      <c r="AD352" s="33">
        <f t="shared" si="79"/>
        <v>835.17271817330493</v>
      </c>
      <c r="AE352" s="35">
        <f t="shared" si="80"/>
        <v>86.000003315799887</v>
      </c>
      <c r="AF352" s="41"/>
      <c r="AG352" s="119">
        <v>0</v>
      </c>
      <c r="AH352" s="41"/>
      <c r="AI352" s="32">
        <v>98793.039224662876</v>
      </c>
      <c r="AJ352" s="33">
        <f t="shared" si="81"/>
        <v>51.083472742865425</v>
      </c>
      <c r="AK352" s="33">
        <v>0</v>
      </c>
      <c r="AL352" s="42">
        <f t="shared" si="82"/>
        <v>0</v>
      </c>
      <c r="AM352" s="43">
        <f t="shared" si="83"/>
        <v>98793.039224662876</v>
      </c>
      <c r="AO352" s="44">
        <v>9940.4399840926762</v>
      </c>
      <c r="AQ352" s="44">
        <v>90466.018030200576</v>
      </c>
      <c r="AS352" s="220"/>
      <c r="AT352" s="86">
        <v>-699566.2</v>
      </c>
      <c r="AU352" s="86">
        <v>-298087.69352239009</v>
      </c>
      <c r="AV352" s="86">
        <v>-2715.2848493995252</v>
      </c>
      <c r="AW352" s="86">
        <v>-109321</v>
      </c>
      <c r="AX352" s="129">
        <v>-236991.85884999999</v>
      </c>
    </row>
    <row r="353" spans="1:50">
      <c r="A353" s="26">
        <v>954</v>
      </c>
      <c r="B353" s="27">
        <v>4404</v>
      </c>
      <c r="C353" s="28"/>
      <c r="D353" s="29" t="s">
        <v>275</v>
      </c>
      <c r="E353" s="7">
        <v>4713.666666666667</v>
      </c>
      <c r="F353" s="7">
        <v>8371669.333333333</v>
      </c>
      <c r="G353" s="2">
        <v>1.6499999999999997</v>
      </c>
      <c r="H353" s="7">
        <v>5073738.9898989899</v>
      </c>
      <c r="I353" s="7">
        <v>946273</v>
      </c>
      <c r="J353" s="30">
        <v>0</v>
      </c>
      <c r="K353" s="4">
        <v>1.65</v>
      </c>
      <c r="L353" s="7">
        <v>8371669.333333333</v>
      </c>
      <c r="M353" s="7">
        <v>969814.94166666677</v>
      </c>
      <c r="N353" s="7">
        <v>9341484.2750000004</v>
      </c>
      <c r="O353" s="31">
        <v>1981.7872021073474</v>
      </c>
      <c r="P353" s="31">
        <v>2391.9120957014184</v>
      </c>
      <c r="Q353" s="31">
        <v>82.85368035342438</v>
      </c>
      <c r="R353" s="32">
        <v>715281.05483869673</v>
      </c>
      <c r="S353" s="33">
        <f t="shared" si="70"/>
        <v>151.74621062980623</v>
      </c>
      <c r="T353" s="34">
        <f t="shared" si="71"/>
        <v>89.19781862265728</v>
      </c>
      <c r="U353" s="32">
        <v>0</v>
      </c>
      <c r="V353" s="33">
        <f t="shared" si="72"/>
        <v>0</v>
      </c>
      <c r="W353" s="35">
        <f t="shared" si="73"/>
        <v>89.19781862265728</v>
      </c>
      <c r="X353" s="36">
        <v>0</v>
      </c>
      <c r="Y353" s="37">
        <f t="shared" si="74"/>
        <v>0</v>
      </c>
      <c r="Z353" s="38">
        <f t="shared" si="75"/>
        <v>0</v>
      </c>
      <c r="AA353" s="39">
        <f t="shared" si="76"/>
        <v>0</v>
      </c>
      <c r="AB353" s="40">
        <f t="shared" si="77"/>
        <v>89.19781862265728</v>
      </c>
      <c r="AC353" s="32">
        <f t="shared" si="78"/>
        <v>715281.05483869673</v>
      </c>
      <c r="AD353" s="33">
        <f t="shared" si="79"/>
        <v>151.74621062980623</v>
      </c>
      <c r="AE353" s="35">
        <f t="shared" si="80"/>
        <v>89.19781862265728</v>
      </c>
      <c r="AF353" s="41"/>
      <c r="AG353" s="119">
        <v>0</v>
      </c>
      <c r="AH353" s="41"/>
      <c r="AI353" s="32">
        <v>0</v>
      </c>
      <c r="AJ353" s="33">
        <f t="shared" si="81"/>
        <v>82.85368035342438</v>
      </c>
      <c r="AK353" s="33">
        <v>0</v>
      </c>
      <c r="AL353" s="42">
        <f t="shared" si="82"/>
        <v>0</v>
      </c>
      <c r="AM353" s="43">
        <f t="shared" si="83"/>
        <v>0</v>
      </c>
      <c r="AO353" s="44">
        <v>48788.067047807475</v>
      </c>
      <c r="AQ353" s="44">
        <v>507373.89898989908</v>
      </c>
      <c r="AS353" s="220"/>
      <c r="AT353" s="86">
        <v>-2416589.75</v>
      </c>
      <c r="AU353" s="86">
        <v>-1029717.6354177857</v>
      </c>
      <c r="AV353" s="86">
        <v>-9379.71192829336</v>
      </c>
      <c r="AW353" s="86">
        <v>-305948</v>
      </c>
      <c r="AX353" s="129">
        <v>-818667.46535199997</v>
      </c>
    </row>
    <row r="354" spans="1:50">
      <c r="A354" s="26">
        <v>955</v>
      </c>
      <c r="B354" s="27">
        <v>4405</v>
      </c>
      <c r="C354" s="28"/>
      <c r="D354" s="29" t="s">
        <v>276</v>
      </c>
      <c r="E354" s="7">
        <v>4080.3333333333335</v>
      </c>
      <c r="F354" s="7">
        <v>6048777.333333333</v>
      </c>
      <c r="G354" s="2">
        <v>1.78</v>
      </c>
      <c r="H354" s="7">
        <v>3398001.1066252589</v>
      </c>
      <c r="I354" s="7">
        <v>508792</v>
      </c>
      <c r="J354" s="30">
        <v>0</v>
      </c>
      <c r="K354" s="4">
        <v>1.65</v>
      </c>
      <c r="L354" s="7">
        <v>5606701.8259316757</v>
      </c>
      <c r="M354" s="7">
        <v>629337.77625</v>
      </c>
      <c r="N354" s="7">
        <v>6236039.6021816758</v>
      </c>
      <c r="O354" s="31">
        <v>1528.316216530106</v>
      </c>
      <c r="P354" s="31">
        <v>2391.9120957014184</v>
      </c>
      <c r="Q354" s="31">
        <v>63.895166518731685</v>
      </c>
      <c r="R354" s="32">
        <v>1303790.8493554443</v>
      </c>
      <c r="S354" s="33">
        <f t="shared" si="70"/>
        <v>319.53047529338556</v>
      </c>
      <c r="T354" s="34">
        <f t="shared" si="71"/>
        <v>77.253954906800899</v>
      </c>
      <c r="U354" s="32">
        <v>853596</v>
      </c>
      <c r="V354" s="33">
        <f t="shared" si="72"/>
        <v>209.19761457397271</v>
      </c>
      <c r="W354" s="35">
        <f t="shared" si="73"/>
        <v>85.999995990414661</v>
      </c>
      <c r="X354" s="36">
        <v>0</v>
      </c>
      <c r="Y354" s="37">
        <f t="shared" si="74"/>
        <v>0</v>
      </c>
      <c r="Z354" s="38">
        <f t="shared" si="75"/>
        <v>853596</v>
      </c>
      <c r="AA354" s="39">
        <f t="shared" si="76"/>
        <v>209.19761457397271</v>
      </c>
      <c r="AB354" s="40">
        <f t="shared" si="77"/>
        <v>85.999995990414661</v>
      </c>
      <c r="AC354" s="32">
        <f t="shared" si="78"/>
        <v>2157386.8493554443</v>
      </c>
      <c r="AD354" s="33">
        <f t="shared" si="79"/>
        <v>528.72808986735822</v>
      </c>
      <c r="AE354" s="35">
        <f t="shared" si="80"/>
        <v>85.999995990414661</v>
      </c>
      <c r="AF354" s="41"/>
      <c r="AG354" s="119">
        <v>0</v>
      </c>
      <c r="AH354" s="41"/>
      <c r="AI354" s="32">
        <v>55434.227007598805</v>
      </c>
      <c r="AJ354" s="33">
        <f t="shared" si="81"/>
        <v>63.895166518731685</v>
      </c>
      <c r="AK354" s="33">
        <v>0</v>
      </c>
      <c r="AL354" s="42">
        <f t="shared" si="82"/>
        <v>0</v>
      </c>
      <c r="AM354" s="43">
        <f t="shared" si="83"/>
        <v>55434.227007598805</v>
      </c>
      <c r="AO354" s="44">
        <v>37231.324277152904</v>
      </c>
      <c r="AQ354" s="44">
        <v>339800.11066252587</v>
      </c>
      <c r="AS354" s="220"/>
      <c r="AT354" s="86">
        <v>-2095612.35</v>
      </c>
      <c r="AU354" s="86">
        <v>-892947.98780163028</v>
      </c>
      <c r="AV354" s="86">
        <v>-8133.8753503335784</v>
      </c>
      <c r="AW354" s="86">
        <v>-333722</v>
      </c>
      <c r="AX354" s="129">
        <v>-709930.024233</v>
      </c>
    </row>
    <row r="355" spans="1:50">
      <c r="A355" s="26">
        <v>956</v>
      </c>
      <c r="B355" s="27">
        <v>4406</v>
      </c>
      <c r="C355" s="28"/>
      <c r="D355" s="29" t="s">
        <v>277</v>
      </c>
      <c r="E355" s="7">
        <v>3057.3333333333335</v>
      </c>
      <c r="F355" s="7">
        <v>5477262.666666667</v>
      </c>
      <c r="G355" s="2">
        <v>1.59</v>
      </c>
      <c r="H355" s="7">
        <v>3444819.2872117399</v>
      </c>
      <c r="I355" s="7">
        <v>428606</v>
      </c>
      <c r="J355" s="30">
        <v>0</v>
      </c>
      <c r="K355" s="4">
        <v>1.65</v>
      </c>
      <c r="L355" s="7">
        <v>5683951.8238993706</v>
      </c>
      <c r="M355" s="7">
        <v>526246.0083333333</v>
      </c>
      <c r="N355" s="7">
        <v>6210197.8322327044</v>
      </c>
      <c r="O355" s="31">
        <v>2031.2465652745434</v>
      </c>
      <c r="P355" s="31">
        <v>2391.9120957014184</v>
      </c>
      <c r="Q355" s="31">
        <v>84.921455471752566</v>
      </c>
      <c r="R355" s="32">
        <v>407989.65689261974</v>
      </c>
      <c r="S355" s="33">
        <f t="shared" si="70"/>
        <v>133.44624625794364</v>
      </c>
      <c r="T355" s="34">
        <f t="shared" si="71"/>
        <v>90.500516947204034</v>
      </c>
      <c r="U355" s="32">
        <v>0</v>
      </c>
      <c r="V355" s="33">
        <f t="shared" si="72"/>
        <v>0</v>
      </c>
      <c r="W355" s="35">
        <f t="shared" si="73"/>
        <v>90.500516947204034</v>
      </c>
      <c r="X355" s="36">
        <v>0</v>
      </c>
      <c r="Y355" s="37">
        <f t="shared" si="74"/>
        <v>0</v>
      </c>
      <c r="Z355" s="38">
        <f t="shared" si="75"/>
        <v>0</v>
      </c>
      <c r="AA355" s="39">
        <f t="shared" si="76"/>
        <v>0</v>
      </c>
      <c r="AB355" s="40">
        <f t="shared" si="77"/>
        <v>90.500516947204034</v>
      </c>
      <c r="AC355" s="32">
        <f t="shared" si="78"/>
        <v>407989.65689261974</v>
      </c>
      <c r="AD355" s="33">
        <f t="shared" si="79"/>
        <v>133.44624625794364</v>
      </c>
      <c r="AE355" s="35">
        <f t="shared" si="80"/>
        <v>90.500516947204034</v>
      </c>
      <c r="AF355" s="41"/>
      <c r="AG355" s="119">
        <v>0</v>
      </c>
      <c r="AH355" s="41"/>
      <c r="AI355" s="32">
        <v>93449.276393564418</v>
      </c>
      <c r="AJ355" s="33">
        <f t="shared" si="81"/>
        <v>84.921455471752566</v>
      </c>
      <c r="AK355" s="33">
        <v>0</v>
      </c>
      <c r="AL355" s="42">
        <f t="shared" si="82"/>
        <v>0</v>
      </c>
      <c r="AM355" s="43">
        <f t="shared" si="83"/>
        <v>93449.276393564418</v>
      </c>
      <c r="AO355" s="44">
        <v>23005.698429034808</v>
      </c>
      <c r="AQ355" s="44">
        <v>344481.92872117402</v>
      </c>
      <c r="AS355" s="220"/>
      <c r="AT355" s="86">
        <v>-1584311.75</v>
      </c>
      <c r="AU355" s="86">
        <v>-675080.95297717757</v>
      </c>
      <c r="AV355" s="86">
        <v>-6149.3215706989249</v>
      </c>
      <c r="AW355" s="86">
        <v>-185658</v>
      </c>
      <c r="AX355" s="129">
        <v>-536716.85680800001</v>
      </c>
    </row>
    <row r="356" spans="1:50">
      <c r="A356" s="26">
        <v>957</v>
      </c>
      <c r="B356" s="27">
        <v>4407</v>
      </c>
      <c r="C356" s="28"/>
      <c r="D356" s="29" t="s">
        <v>278</v>
      </c>
      <c r="E356" s="7">
        <v>5041.333333333333</v>
      </c>
      <c r="F356" s="7">
        <v>7567512.666666667</v>
      </c>
      <c r="G356" s="2">
        <v>1.79</v>
      </c>
      <c r="H356" s="7">
        <v>4227660.7076350097</v>
      </c>
      <c r="I356" s="7">
        <v>795834.66666666663</v>
      </c>
      <c r="J356" s="30">
        <v>0</v>
      </c>
      <c r="K356" s="4">
        <v>1.65</v>
      </c>
      <c r="L356" s="7">
        <v>6975640.1675977642</v>
      </c>
      <c r="M356" s="7">
        <v>861723.46416666673</v>
      </c>
      <c r="N356" s="7">
        <v>7837363.6317644306</v>
      </c>
      <c r="O356" s="31">
        <v>1554.6211911725266</v>
      </c>
      <c r="P356" s="31">
        <v>2391.9120957014184</v>
      </c>
      <c r="Q356" s="31">
        <v>64.994913231401185</v>
      </c>
      <c r="R356" s="32">
        <v>1561793.1422783784</v>
      </c>
      <c r="S356" s="33">
        <f t="shared" si="70"/>
        <v>309.79763467569001</v>
      </c>
      <c r="T356" s="34">
        <f t="shared" si="71"/>
        <v>77.946795335782696</v>
      </c>
      <c r="U356" s="32">
        <v>971090</v>
      </c>
      <c r="V356" s="33">
        <f t="shared" si="72"/>
        <v>192.62562814070353</v>
      </c>
      <c r="W356" s="35">
        <f t="shared" si="73"/>
        <v>86.000002160852787</v>
      </c>
      <c r="X356" s="36">
        <v>0</v>
      </c>
      <c r="Y356" s="37">
        <f t="shared" si="74"/>
        <v>0</v>
      </c>
      <c r="Z356" s="38">
        <f t="shared" si="75"/>
        <v>971090</v>
      </c>
      <c r="AA356" s="39">
        <f t="shared" si="76"/>
        <v>192.62562814070353</v>
      </c>
      <c r="AB356" s="40">
        <f t="shared" si="77"/>
        <v>86.000002160852787</v>
      </c>
      <c r="AC356" s="32">
        <f t="shared" si="78"/>
        <v>2532883.1422783784</v>
      </c>
      <c r="AD356" s="33">
        <f t="shared" si="79"/>
        <v>502.4232628163935</v>
      </c>
      <c r="AE356" s="35">
        <f t="shared" si="80"/>
        <v>86.000002160852787</v>
      </c>
      <c r="AF356" s="41"/>
      <c r="AG356" s="119">
        <v>0</v>
      </c>
      <c r="AH356" s="41"/>
      <c r="AI356" s="32">
        <v>387368.04785445688</v>
      </c>
      <c r="AJ356" s="33">
        <f t="shared" si="81"/>
        <v>64.994913231401185</v>
      </c>
      <c r="AK356" s="33">
        <v>0</v>
      </c>
      <c r="AL356" s="42">
        <f t="shared" si="82"/>
        <v>0</v>
      </c>
      <c r="AM356" s="43">
        <f t="shared" si="83"/>
        <v>387368.04785445688</v>
      </c>
      <c r="AO356" s="44">
        <v>44115.698901250282</v>
      </c>
      <c r="AQ356" s="44">
        <v>422766.07076350093</v>
      </c>
      <c r="AS356" s="220"/>
      <c r="AT356" s="86">
        <v>-2591481.2999999998</v>
      </c>
      <c r="AU356" s="86">
        <v>-1104239.5587983832</v>
      </c>
      <c r="AV356" s="86">
        <v>-10058.533140643241</v>
      </c>
      <c r="AW356" s="86">
        <v>-339020</v>
      </c>
      <c r="AX356" s="129">
        <v>-877915.43006499996</v>
      </c>
    </row>
    <row r="357" spans="1:50">
      <c r="A357" s="26">
        <v>958</v>
      </c>
      <c r="B357" s="27">
        <v>4408</v>
      </c>
      <c r="C357" s="28"/>
      <c r="D357" s="29" t="s">
        <v>279</v>
      </c>
      <c r="E357" s="7">
        <v>1017</v>
      </c>
      <c r="F357" s="7">
        <v>1242568</v>
      </c>
      <c r="G357" s="2">
        <v>1.8699999999999999</v>
      </c>
      <c r="H357" s="7">
        <v>664728.90609880083</v>
      </c>
      <c r="I357" s="7">
        <v>118105.66666666667</v>
      </c>
      <c r="J357" s="30">
        <v>0</v>
      </c>
      <c r="K357" s="4">
        <v>1.65</v>
      </c>
      <c r="L357" s="7">
        <v>1096802.6950630213</v>
      </c>
      <c r="M357" s="7">
        <v>121451.0125</v>
      </c>
      <c r="N357" s="7">
        <v>1218253.7075630212</v>
      </c>
      <c r="O357" s="31">
        <v>1197.8895846244063</v>
      </c>
      <c r="P357" s="31">
        <v>2391.9120957014184</v>
      </c>
      <c r="Q357" s="31">
        <v>50.080836447843211</v>
      </c>
      <c r="R357" s="32">
        <v>449298.73069316888</v>
      </c>
      <c r="S357" s="33">
        <f t="shared" si="70"/>
        <v>441.7883290984945</v>
      </c>
      <c r="T357" s="34">
        <f t="shared" si="71"/>
        <v>68.550926962141176</v>
      </c>
      <c r="U357" s="32">
        <v>424462</v>
      </c>
      <c r="V357" s="33">
        <f t="shared" si="72"/>
        <v>417.3667649950836</v>
      </c>
      <c r="W357" s="35">
        <f t="shared" si="73"/>
        <v>86.000011556225815</v>
      </c>
      <c r="X357" s="36">
        <v>0</v>
      </c>
      <c r="Y357" s="37">
        <f t="shared" si="74"/>
        <v>0</v>
      </c>
      <c r="Z357" s="38">
        <f t="shared" si="75"/>
        <v>424462</v>
      </c>
      <c r="AA357" s="39">
        <f t="shared" si="76"/>
        <v>417.3667649950836</v>
      </c>
      <c r="AB357" s="40">
        <f t="shared" si="77"/>
        <v>86.000011556225815</v>
      </c>
      <c r="AC357" s="32">
        <f t="shared" si="78"/>
        <v>873760.73069316894</v>
      </c>
      <c r="AD357" s="33">
        <f t="shared" si="79"/>
        <v>859.1550940935781</v>
      </c>
      <c r="AE357" s="35">
        <f t="shared" si="80"/>
        <v>86.000011556225815</v>
      </c>
      <c r="AF357" s="41"/>
      <c r="AG357" s="119">
        <v>0</v>
      </c>
      <c r="AH357" s="41"/>
      <c r="AI357" s="32">
        <v>227253.82539044588</v>
      </c>
      <c r="AJ357" s="33">
        <f t="shared" si="81"/>
        <v>50.080836447843211</v>
      </c>
      <c r="AK357" s="33">
        <v>0</v>
      </c>
      <c r="AL357" s="42">
        <f t="shared" si="82"/>
        <v>0</v>
      </c>
      <c r="AM357" s="43">
        <f t="shared" si="83"/>
        <v>227253.82539044588</v>
      </c>
      <c r="AO357" s="44">
        <v>8537.6920563180047</v>
      </c>
      <c r="AQ357" s="44">
        <v>66472.89060988008</v>
      </c>
      <c r="AS357" s="220"/>
      <c r="AT357" s="86">
        <v>-520045.2</v>
      </c>
      <c r="AU357" s="86">
        <v>-221593.13099348263</v>
      </c>
      <c r="AV357" s="86">
        <v>-2018.4948402521472</v>
      </c>
      <c r="AW357" s="86">
        <v>-57043</v>
      </c>
      <c r="AX357" s="129">
        <v>-176175.56565999999</v>
      </c>
    </row>
    <row r="358" spans="1:50">
      <c r="A358" s="26">
        <v>959</v>
      </c>
      <c r="B358" s="27">
        <v>4409</v>
      </c>
      <c r="C358" s="28"/>
      <c r="D358" s="29" t="s">
        <v>280</v>
      </c>
      <c r="E358" s="7">
        <v>539.66666666666663</v>
      </c>
      <c r="F358" s="7">
        <v>629520</v>
      </c>
      <c r="G358" s="2">
        <v>1.7133333333333336</v>
      </c>
      <c r="H358" s="7">
        <v>367518.57069212844</v>
      </c>
      <c r="I358" s="7">
        <v>45994.333333333336</v>
      </c>
      <c r="J358" s="30">
        <v>0</v>
      </c>
      <c r="K358" s="4">
        <v>1.65</v>
      </c>
      <c r="L358" s="7">
        <v>606405.64164201182</v>
      </c>
      <c r="M358" s="7">
        <v>55534.054166666669</v>
      </c>
      <c r="N358" s="7">
        <v>661939.69580867852</v>
      </c>
      <c r="O358" s="31">
        <v>1226.5713943335613</v>
      </c>
      <c r="P358" s="31">
        <v>2391.9120957014184</v>
      </c>
      <c r="Q358" s="31">
        <v>51.279952826772856</v>
      </c>
      <c r="R358" s="32">
        <v>232691.34678012913</v>
      </c>
      <c r="S358" s="33">
        <f t="shared" si="70"/>
        <v>431.17605950610709</v>
      </c>
      <c r="T358" s="34">
        <f t="shared" si="71"/>
        <v>69.306370280866844</v>
      </c>
      <c r="U358" s="32">
        <v>215487</v>
      </c>
      <c r="V358" s="33">
        <f t="shared" si="72"/>
        <v>399.296479308215</v>
      </c>
      <c r="W358" s="35">
        <f t="shared" si="73"/>
        <v>85.999980385761717</v>
      </c>
      <c r="X358" s="36">
        <v>0</v>
      </c>
      <c r="Y358" s="37">
        <f t="shared" si="74"/>
        <v>0</v>
      </c>
      <c r="Z358" s="38">
        <f t="shared" si="75"/>
        <v>215487</v>
      </c>
      <c r="AA358" s="39">
        <f t="shared" si="76"/>
        <v>399.296479308215</v>
      </c>
      <c r="AB358" s="40">
        <f t="shared" si="77"/>
        <v>85.999980385761717</v>
      </c>
      <c r="AC358" s="32">
        <f t="shared" si="78"/>
        <v>448178.34678012913</v>
      </c>
      <c r="AD358" s="33">
        <f t="shared" si="79"/>
        <v>830.47253881432209</v>
      </c>
      <c r="AE358" s="35">
        <f t="shared" si="80"/>
        <v>85.999980385761717</v>
      </c>
      <c r="AF358" s="41"/>
      <c r="AG358" s="119">
        <v>0</v>
      </c>
      <c r="AH358" s="41"/>
      <c r="AI358" s="32">
        <v>83432.160109272692</v>
      </c>
      <c r="AJ358" s="33">
        <f t="shared" si="81"/>
        <v>51.279952826772856</v>
      </c>
      <c r="AK358" s="33">
        <v>0</v>
      </c>
      <c r="AL358" s="42">
        <f t="shared" si="82"/>
        <v>0</v>
      </c>
      <c r="AM358" s="43">
        <f t="shared" si="83"/>
        <v>83432.160109272692</v>
      </c>
      <c r="AO358" s="44">
        <v>2127.6364201678539</v>
      </c>
      <c r="AQ358" s="44">
        <v>36751.857069212834</v>
      </c>
      <c r="AS358" s="220"/>
      <c r="AT358" s="86">
        <v>-275711.40000000002</v>
      </c>
      <c r="AU358" s="86">
        <v>-117481.6203882361</v>
      </c>
      <c r="AV358" s="86">
        <v>-1070.141675939813</v>
      </c>
      <c r="AW358" s="86">
        <v>-19651</v>
      </c>
      <c r="AX358" s="129">
        <v>-93402.673781999998</v>
      </c>
    </row>
    <row r="359" spans="1:50">
      <c r="A359" s="26">
        <v>960</v>
      </c>
      <c r="B359" s="27">
        <v>4410</v>
      </c>
      <c r="C359" s="28"/>
      <c r="D359" s="29" t="s">
        <v>281</v>
      </c>
      <c r="E359" s="7">
        <v>1165</v>
      </c>
      <c r="F359" s="7">
        <v>1734124.6666666667</v>
      </c>
      <c r="G359" s="2">
        <v>1.8999999999999997</v>
      </c>
      <c r="H359" s="7">
        <v>912697.19298245618</v>
      </c>
      <c r="I359" s="7">
        <v>119473</v>
      </c>
      <c r="J359" s="30">
        <v>0</v>
      </c>
      <c r="K359" s="4">
        <v>1.65</v>
      </c>
      <c r="L359" s="7">
        <v>1505950.3684210526</v>
      </c>
      <c r="M359" s="7">
        <v>147705.45416666666</v>
      </c>
      <c r="N359" s="7">
        <v>1653655.8225877192</v>
      </c>
      <c r="O359" s="31">
        <v>1419.4470580152097</v>
      </c>
      <c r="P359" s="31">
        <v>2391.9120957014184</v>
      </c>
      <c r="Q359" s="31">
        <v>59.343613026839208</v>
      </c>
      <c r="R359" s="32">
        <v>419181.05449464032</v>
      </c>
      <c r="S359" s="33">
        <f t="shared" si="70"/>
        <v>359.81206394389727</v>
      </c>
      <c r="T359" s="34">
        <f t="shared" si="71"/>
        <v>74.38647620690864</v>
      </c>
      <c r="U359" s="32">
        <v>323620</v>
      </c>
      <c r="V359" s="33">
        <f t="shared" si="72"/>
        <v>277.78540772532187</v>
      </c>
      <c r="W359" s="35">
        <f t="shared" si="73"/>
        <v>86.000005325497014</v>
      </c>
      <c r="X359" s="36">
        <v>0</v>
      </c>
      <c r="Y359" s="37">
        <f t="shared" si="74"/>
        <v>0</v>
      </c>
      <c r="Z359" s="38">
        <f t="shared" si="75"/>
        <v>323620</v>
      </c>
      <c r="AA359" s="39">
        <f t="shared" si="76"/>
        <v>277.78540772532187</v>
      </c>
      <c r="AB359" s="40">
        <f t="shared" si="77"/>
        <v>86.000005325497014</v>
      </c>
      <c r="AC359" s="32">
        <f t="shared" si="78"/>
        <v>742801.05449464032</v>
      </c>
      <c r="AD359" s="33">
        <f t="shared" si="79"/>
        <v>637.5974716692192</v>
      </c>
      <c r="AE359" s="35">
        <f t="shared" si="80"/>
        <v>86.000005325497014</v>
      </c>
      <c r="AF359" s="41"/>
      <c r="AG359" s="119">
        <v>0</v>
      </c>
      <c r="AH359" s="41"/>
      <c r="AI359" s="32">
        <v>77247.656299796101</v>
      </c>
      <c r="AJ359" s="33">
        <f t="shared" si="81"/>
        <v>59.343613026839208</v>
      </c>
      <c r="AK359" s="33">
        <v>0</v>
      </c>
      <c r="AL359" s="42">
        <f t="shared" si="82"/>
        <v>0</v>
      </c>
      <c r="AM359" s="43">
        <f t="shared" si="83"/>
        <v>77247.656299796101</v>
      </c>
      <c r="AO359" s="44">
        <v>9437.386496009718</v>
      </c>
      <c r="AQ359" s="44">
        <v>91269.719298245618</v>
      </c>
      <c r="AS359" s="220"/>
      <c r="AT359" s="86">
        <v>-594631.30000000005</v>
      </c>
      <c r="AU359" s="86">
        <v>-253374.53949403157</v>
      </c>
      <c r="AV359" s="86">
        <v>-2307.9921219895964</v>
      </c>
      <c r="AW359" s="86">
        <v>-60944</v>
      </c>
      <c r="AX359" s="129">
        <v>-201443.08002299999</v>
      </c>
    </row>
    <row r="360" spans="1:50">
      <c r="A360" s="26">
        <v>971</v>
      </c>
      <c r="B360" s="27">
        <v>4501</v>
      </c>
      <c r="C360" s="28"/>
      <c r="D360" s="29" t="s">
        <v>282</v>
      </c>
      <c r="E360" s="7">
        <v>1311.6666666666667</v>
      </c>
      <c r="F360" s="7">
        <v>1982418</v>
      </c>
      <c r="G360" s="2">
        <v>1.58</v>
      </c>
      <c r="H360" s="7">
        <v>1255039.1896144769</v>
      </c>
      <c r="I360" s="7">
        <v>205353</v>
      </c>
      <c r="J360" s="30">
        <v>0</v>
      </c>
      <c r="K360" s="4">
        <v>1.65</v>
      </c>
      <c r="L360" s="7">
        <v>2070814.6628638867</v>
      </c>
      <c r="M360" s="7">
        <v>248292.34583333335</v>
      </c>
      <c r="N360" s="7">
        <v>2319107.0086972201</v>
      </c>
      <c r="O360" s="31">
        <v>1768.0612518657331</v>
      </c>
      <c r="P360" s="31">
        <v>2391.9120957014184</v>
      </c>
      <c r="Q360" s="31">
        <v>73.918320620693891</v>
      </c>
      <c r="R360" s="32">
        <v>302765.21202752204</v>
      </c>
      <c r="S360" s="33">
        <f t="shared" si="70"/>
        <v>230.82481221920358</v>
      </c>
      <c r="T360" s="34">
        <f t="shared" si="71"/>
        <v>83.56854199103708</v>
      </c>
      <c r="U360" s="32">
        <v>76284</v>
      </c>
      <c r="V360" s="33">
        <f t="shared" si="72"/>
        <v>58.158068614993645</v>
      </c>
      <c r="W360" s="35">
        <f t="shared" si="73"/>
        <v>85.99998872854519</v>
      </c>
      <c r="X360" s="36">
        <v>0</v>
      </c>
      <c r="Y360" s="37">
        <f t="shared" si="74"/>
        <v>0</v>
      </c>
      <c r="Z360" s="38">
        <f t="shared" si="75"/>
        <v>76284</v>
      </c>
      <c r="AA360" s="39">
        <f t="shared" si="76"/>
        <v>58.158068614993645</v>
      </c>
      <c r="AB360" s="40">
        <f t="shared" si="77"/>
        <v>85.99998872854519</v>
      </c>
      <c r="AC360" s="32">
        <f t="shared" si="78"/>
        <v>379049.21202752204</v>
      </c>
      <c r="AD360" s="33">
        <f t="shared" si="79"/>
        <v>288.9828808341972</v>
      </c>
      <c r="AE360" s="35">
        <f t="shared" si="80"/>
        <v>85.99998872854519</v>
      </c>
      <c r="AF360" s="41"/>
      <c r="AG360" s="119">
        <v>0</v>
      </c>
      <c r="AH360" s="41"/>
      <c r="AI360" s="32">
        <v>71202.97649051866</v>
      </c>
      <c r="AJ360" s="33">
        <f t="shared" si="81"/>
        <v>73.918320620693891</v>
      </c>
      <c r="AK360" s="33">
        <v>0</v>
      </c>
      <c r="AL360" s="42">
        <f t="shared" si="82"/>
        <v>0</v>
      </c>
      <c r="AM360" s="43">
        <f t="shared" si="83"/>
        <v>71202.97649051866</v>
      </c>
      <c r="AO360" s="44">
        <v>11519.07919114019</v>
      </c>
      <c r="AQ360" s="44">
        <v>125503.91896144766</v>
      </c>
      <c r="AS360" s="220"/>
      <c r="AT360" s="86">
        <v>-678476.35</v>
      </c>
      <c r="AU360" s="86">
        <v>-289101.22629120038</v>
      </c>
      <c r="AV360" s="86">
        <v>-2633.4269973220398</v>
      </c>
      <c r="AW360" s="86">
        <v>-91144</v>
      </c>
      <c r="AX360" s="129">
        <v>-229847.251341</v>
      </c>
    </row>
    <row r="361" spans="1:50">
      <c r="A361" s="26">
        <v>972</v>
      </c>
      <c r="B361" s="27">
        <v>4502</v>
      </c>
      <c r="C361" s="28"/>
      <c r="D361" s="29" t="s">
        <v>283</v>
      </c>
      <c r="E361" s="7">
        <v>46.666666666666664</v>
      </c>
      <c r="F361" s="7">
        <v>98103.333333333328</v>
      </c>
      <c r="G361" s="2">
        <v>1.24</v>
      </c>
      <c r="H361" s="7">
        <v>79115.591397849465</v>
      </c>
      <c r="I361" s="7">
        <v>10204</v>
      </c>
      <c r="J361" s="30">
        <v>0</v>
      </c>
      <c r="K361" s="4">
        <v>1.65</v>
      </c>
      <c r="L361" s="7">
        <v>130540.72580645159</v>
      </c>
      <c r="M361" s="7">
        <v>10561.779166666669</v>
      </c>
      <c r="N361" s="7">
        <v>141102.50497311825</v>
      </c>
      <c r="O361" s="31">
        <v>3023.6251065668198</v>
      </c>
      <c r="P361" s="31">
        <v>2391.9120957014184</v>
      </c>
      <c r="Q361" s="31">
        <v>126.41037737133705</v>
      </c>
      <c r="R361" s="32">
        <v>-10907.577987609262</v>
      </c>
      <c r="S361" s="33">
        <f t="shared" si="70"/>
        <v>-233.73381402019848</v>
      </c>
      <c r="T361" s="34">
        <f t="shared" si="71"/>
        <v>116.63853774394227</v>
      </c>
      <c r="U361" s="32">
        <v>0</v>
      </c>
      <c r="V361" s="33">
        <f t="shared" si="72"/>
        <v>0</v>
      </c>
      <c r="W361" s="35">
        <f t="shared" si="73"/>
        <v>116.63853774394227</v>
      </c>
      <c r="X361" s="36">
        <v>0</v>
      </c>
      <c r="Y361" s="37">
        <f t="shared" si="74"/>
        <v>0</v>
      </c>
      <c r="Z361" s="38">
        <f t="shared" si="75"/>
        <v>0</v>
      </c>
      <c r="AA361" s="39">
        <f t="shared" si="76"/>
        <v>0</v>
      </c>
      <c r="AB361" s="40">
        <f t="shared" si="77"/>
        <v>116.63853774394227</v>
      </c>
      <c r="AC361" s="32">
        <f t="shared" si="78"/>
        <v>-10907.577987609262</v>
      </c>
      <c r="AD361" s="33">
        <f t="shared" si="79"/>
        <v>-233.73381402019848</v>
      </c>
      <c r="AE361" s="35">
        <f t="shared" si="80"/>
        <v>116.63853774394227</v>
      </c>
      <c r="AF361" s="41"/>
      <c r="AG361" s="119">
        <v>0</v>
      </c>
      <c r="AH361" s="41"/>
      <c r="AI361" s="32">
        <v>16656.472299969311</v>
      </c>
      <c r="AJ361" s="33">
        <f t="shared" si="81"/>
        <v>126.41037737133705</v>
      </c>
      <c r="AK361" s="33">
        <v>0</v>
      </c>
      <c r="AL361" s="42">
        <f t="shared" si="82"/>
        <v>0</v>
      </c>
      <c r="AM361" s="43">
        <f t="shared" si="83"/>
        <v>16656.472299969311</v>
      </c>
      <c r="AO361" s="44">
        <v>94.370287397972461</v>
      </c>
      <c r="AQ361" s="44">
        <v>7911.5591397849466</v>
      </c>
      <c r="AS361" s="220"/>
      <c r="AT361" s="86">
        <v>-23147.4</v>
      </c>
      <c r="AU361" s="86">
        <v>-9863.1957415496727</v>
      </c>
      <c r="AV361" s="86">
        <v>-89.843983987484293</v>
      </c>
      <c r="AW361" s="86">
        <v>-1650</v>
      </c>
      <c r="AX361" s="129">
        <v>-7841.6423880000002</v>
      </c>
    </row>
    <row r="362" spans="1:50">
      <c r="A362" s="26">
        <v>973</v>
      </c>
      <c r="B362" s="27">
        <v>4503</v>
      </c>
      <c r="C362" s="28"/>
      <c r="D362" s="29" t="s">
        <v>284</v>
      </c>
      <c r="E362" s="7">
        <v>686.33333333333337</v>
      </c>
      <c r="F362" s="7">
        <v>909947</v>
      </c>
      <c r="G362" s="2">
        <v>1.5199333333333334</v>
      </c>
      <c r="H362" s="7">
        <v>598416.83334986109</v>
      </c>
      <c r="I362" s="7">
        <v>88675.666666666672</v>
      </c>
      <c r="J362" s="30">
        <v>0</v>
      </c>
      <c r="K362" s="4">
        <v>1.65</v>
      </c>
      <c r="L362" s="7">
        <v>987387.77502727055</v>
      </c>
      <c r="M362" s="7">
        <v>110193.02083333333</v>
      </c>
      <c r="N362" s="7">
        <v>1097580.7958606039</v>
      </c>
      <c r="O362" s="31">
        <v>1599.1949429731965</v>
      </c>
      <c r="P362" s="31">
        <v>2391.9120957014184</v>
      </c>
      <c r="Q362" s="31">
        <v>66.858432876658</v>
      </c>
      <c r="R362" s="32">
        <v>201305.23615431378</v>
      </c>
      <c r="S362" s="33">
        <f t="shared" si="70"/>
        <v>293.30534650944213</v>
      </c>
      <c r="T362" s="34">
        <f t="shared" si="71"/>
        <v>79.12081271229448</v>
      </c>
      <c r="U362" s="32">
        <v>112932</v>
      </c>
      <c r="V362" s="33">
        <f t="shared" si="72"/>
        <v>164.54395337542496</v>
      </c>
      <c r="W362" s="35">
        <f t="shared" si="73"/>
        <v>85.999993333987547</v>
      </c>
      <c r="X362" s="36">
        <v>0</v>
      </c>
      <c r="Y362" s="37">
        <f t="shared" si="74"/>
        <v>0</v>
      </c>
      <c r="Z362" s="38">
        <f t="shared" si="75"/>
        <v>112932</v>
      </c>
      <c r="AA362" s="39">
        <f t="shared" si="76"/>
        <v>164.54395337542496</v>
      </c>
      <c r="AB362" s="40">
        <f t="shared" si="77"/>
        <v>85.999993333987547</v>
      </c>
      <c r="AC362" s="32">
        <f t="shared" si="78"/>
        <v>314237.23615431378</v>
      </c>
      <c r="AD362" s="33">
        <f t="shared" si="79"/>
        <v>457.84929988486709</v>
      </c>
      <c r="AE362" s="35">
        <f t="shared" si="80"/>
        <v>85.999993333987547</v>
      </c>
      <c r="AF362" s="41"/>
      <c r="AG362" s="119">
        <v>0</v>
      </c>
      <c r="AH362" s="41"/>
      <c r="AI362" s="32">
        <v>0</v>
      </c>
      <c r="AJ362" s="33">
        <f t="shared" si="81"/>
        <v>66.858432876658</v>
      </c>
      <c r="AK362" s="33">
        <v>0</v>
      </c>
      <c r="AL362" s="42">
        <f t="shared" si="82"/>
        <v>0</v>
      </c>
      <c r="AM362" s="43">
        <f t="shared" si="83"/>
        <v>0</v>
      </c>
      <c r="AO362" s="44">
        <v>5111.7828361098618</v>
      </c>
      <c r="AQ362" s="44">
        <v>59841.683334986097</v>
      </c>
      <c r="AS362" s="220"/>
      <c r="AT362" s="86">
        <v>-351326.25</v>
      </c>
      <c r="AU362" s="86">
        <v>-149701.39314396502</v>
      </c>
      <c r="AV362" s="86">
        <v>-1363.6320236322615</v>
      </c>
      <c r="AW362" s="86">
        <v>-52988</v>
      </c>
      <c r="AX362" s="129">
        <v>-119018.705584</v>
      </c>
    </row>
    <row r="363" spans="1:50">
      <c r="A363" s="26">
        <v>975</v>
      </c>
      <c r="B363" s="27">
        <v>4505</v>
      </c>
      <c r="C363" s="28"/>
      <c r="D363" s="29" t="s">
        <v>285</v>
      </c>
      <c r="E363" s="7">
        <v>205</v>
      </c>
      <c r="F363" s="7">
        <v>352037.66666666669</v>
      </c>
      <c r="G363" s="2">
        <v>1.6900000000000002</v>
      </c>
      <c r="H363" s="7">
        <v>208306.31163708089</v>
      </c>
      <c r="I363" s="7">
        <v>47710.666666666664</v>
      </c>
      <c r="J363" s="30">
        <v>0</v>
      </c>
      <c r="K363" s="4">
        <v>1.65</v>
      </c>
      <c r="L363" s="7">
        <v>343705.41420118342</v>
      </c>
      <c r="M363" s="7">
        <v>39248.683333333327</v>
      </c>
      <c r="N363" s="7">
        <v>382954.09753451677</v>
      </c>
      <c r="O363" s="31">
        <v>1868.0687684610575</v>
      </c>
      <c r="P363" s="31">
        <v>2391.9120957014184</v>
      </c>
      <c r="Q363" s="31">
        <v>78.09939051766257</v>
      </c>
      <c r="R363" s="32">
        <v>39733.516371181358</v>
      </c>
      <c r="S363" s="33">
        <f t="shared" si="70"/>
        <v>193.82203107893346</v>
      </c>
      <c r="T363" s="34">
        <f t="shared" si="71"/>
        <v>86.202616026127345</v>
      </c>
      <c r="U363" s="32">
        <v>0</v>
      </c>
      <c r="V363" s="33">
        <f t="shared" si="72"/>
        <v>0</v>
      </c>
      <c r="W363" s="35">
        <f t="shared" si="73"/>
        <v>86.202616026127345</v>
      </c>
      <c r="X363" s="36">
        <v>0</v>
      </c>
      <c r="Y363" s="37">
        <f t="shared" si="74"/>
        <v>0</v>
      </c>
      <c r="Z363" s="38">
        <f t="shared" si="75"/>
        <v>0</v>
      </c>
      <c r="AA363" s="39">
        <f t="shared" si="76"/>
        <v>0</v>
      </c>
      <c r="AB363" s="40">
        <f t="shared" si="77"/>
        <v>86.202616026127345</v>
      </c>
      <c r="AC363" s="32">
        <f t="shared" si="78"/>
        <v>39733.516371181358</v>
      </c>
      <c r="AD363" s="33">
        <f t="shared" si="79"/>
        <v>193.82203107893346</v>
      </c>
      <c r="AE363" s="35">
        <f t="shared" si="80"/>
        <v>86.202616026127345</v>
      </c>
      <c r="AF363" s="41"/>
      <c r="AG363" s="119">
        <v>0</v>
      </c>
      <c r="AH363" s="41"/>
      <c r="AI363" s="32">
        <v>66412.350841300475</v>
      </c>
      <c r="AJ363" s="33">
        <f t="shared" si="81"/>
        <v>78.09939051766257</v>
      </c>
      <c r="AK363" s="33">
        <v>0</v>
      </c>
      <c r="AL363" s="42">
        <f t="shared" si="82"/>
        <v>0</v>
      </c>
      <c r="AM363" s="43">
        <f t="shared" si="83"/>
        <v>66412.350841300475</v>
      </c>
      <c r="AO363" s="44">
        <v>1224.6934435630465</v>
      </c>
      <c r="AQ363" s="44">
        <v>20830.631163708091</v>
      </c>
      <c r="AS363" s="220"/>
      <c r="AT363" s="86">
        <v>-105449.3</v>
      </c>
      <c r="AU363" s="86">
        <v>-44932.336155948506</v>
      </c>
      <c r="AV363" s="86">
        <v>-409.28926038742844</v>
      </c>
      <c r="AW363" s="86">
        <v>-13179</v>
      </c>
      <c r="AX363" s="129">
        <v>-35723.037547</v>
      </c>
    </row>
    <row r="364" spans="1:50">
      <c r="A364" s="26">
        <v>976</v>
      </c>
      <c r="B364" s="27">
        <v>4506</v>
      </c>
      <c r="C364" s="28"/>
      <c r="D364" s="29" t="s">
        <v>286</v>
      </c>
      <c r="E364" s="7">
        <v>299</v>
      </c>
      <c r="F364" s="7">
        <v>413862</v>
      </c>
      <c r="G364" s="2">
        <v>1.5666666666666667</v>
      </c>
      <c r="H364" s="7">
        <v>264300.06944444444</v>
      </c>
      <c r="I364" s="7">
        <v>47507</v>
      </c>
      <c r="J364" s="30">
        <v>0</v>
      </c>
      <c r="K364" s="4">
        <v>1.65</v>
      </c>
      <c r="L364" s="7">
        <v>436095.11458333331</v>
      </c>
      <c r="M364" s="7">
        <v>47359.583333333336</v>
      </c>
      <c r="N364" s="7">
        <v>483454.69791666663</v>
      </c>
      <c r="O364" s="31">
        <v>1616.9053442028985</v>
      </c>
      <c r="P364" s="31">
        <v>2391.9120957014184</v>
      </c>
      <c r="Q364" s="31">
        <v>67.598861476083954</v>
      </c>
      <c r="R364" s="32">
        <v>85738.996918281264</v>
      </c>
      <c r="S364" s="33">
        <f t="shared" si="70"/>
        <v>286.75249805445236</v>
      </c>
      <c r="T364" s="34">
        <f t="shared" si="71"/>
        <v>79.587282729932838</v>
      </c>
      <c r="U364" s="32">
        <v>45863</v>
      </c>
      <c r="V364" s="33">
        <f t="shared" si="72"/>
        <v>153.38795986622074</v>
      </c>
      <c r="W364" s="35">
        <f t="shared" si="73"/>
        <v>86.000058523068333</v>
      </c>
      <c r="X364" s="36">
        <v>0</v>
      </c>
      <c r="Y364" s="37">
        <f t="shared" si="74"/>
        <v>0</v>
      </c>
      <c r="Z364" s="38">
        <f t="shared" si="75"/>
        <v>45863</v>
      </c>
      <c r="AA364" s="39">
        <f t="shared" si="76"/>
        <v>153.38795986622074</v>
      </c>
      <c r="AB364" s="40">
        <f t="shared" si="77"/>
        <v>86.000058523068333</v>
      </c>
      <c r="AC364" s="32">
        <f t="shared" si="78"/>
        <v>131601.99691828125</v>
      </c>
      <c r="AD364" s="33">
        <f t="shared" si="79"/>
        <v>440.1404579206731</v>
      </c>
      <c r="AE364" s="35">
        <f t="shared" si="80"/>
        <v>86.000058523068319</v>
      </c>
      <c r="AF364" s="41"/>
      <c r="AG364" s="119">
        <v>0</v>
      </c>
      <c r="AH364" s="41"/>
      <c r="AI364" s="32">
        <v>55218.144035061145</v>
      </c>
      <c r="AJ364" s="33">
        <f t="shared" si="81"/>
        <v>67.598861476083954</v>
      </c>
      <c r="AK364" s="33">
        <v>0</v>
      </c>
      <c r="AL364" s="42">
        <f t="shared" si="82"/>
        <v>0</v>
      </c>
      <c r="AM364" s="43">
        <f t="shared" si="83"/>
        <v>55218.144035061145</v>
      </c>
      <c r="AO364" s="44">
        <v>2013.4972703696719</v>
      </c>
      <c r="AQ364" s="44">
        <v>26430.006944444442</v>
      </c>
      <c r="AS364" s="220"/>
      <c r="AT364" s="86">
        <v>-158945.54999999999</v>
      </c>
      <c r="AU364" s="86">
        <v>-67727.277425307751</v>
      </c>
      <c r="AV364" s="86">
        <v>-616.92869004739214</v>
      </c>
      <c r="AW364" s="86">
        <v>-11329</v>
      </c>
      <c r="AX364" s="129">
        <v>-53845.944401000001</v>
      </c>
    </row>
    <row r="365" spans="1:50">
      <c r="A365" s="26">
        <v>977</v>
      </c>
      <c r="B365" s="27">
        <v>4507</v>
      </c>
      <c r="C365" s="28"/>
      <c r="D365" s="29" t="s">
        <v>287</v>
      </c>
      <c r="E365" s="7">
        <v>1013.6666666666666</v>
      </c>
      <c r="F365" s="7">
        <v>1326841.6666666667</v>
      </c>
      <c r="G365" s="2">
        <v>1.42</v>
      </c>
      <c r="H365" s="7">
        <v>934033.71493803011</v>
      </c>
      <c r="I365" s="7">
        <v>140103</v>
      </c>
      <c r="J365" s="30">
        <v>0</v>
      </c>
      <c r="K365" s="4">
        <v>1.65</v>
      </c>
      <c r="L365" s="7">
        <v>1541155.6296477495</v>
      </c>
      <c r="M365" s="7">
        <v>175721.69999999998</v>
      </c>
      <c r="N365" s="7">
        <v>1716877.3296477494</v>
      </c>
      <c r="O365" s="31">
        <v>1693.7296905436529</v>
      </c>
      <c r="P365" s="31">
        <v>2391.9120957014184</v>
      </c>
      <c r="Q365" s="31">
        <v>70.810699673600411</v>
      </c>
      <c r="R365" s="32">
        <v>261857.9656037876</v>
      </c>
      <c r="S365" s="33">
        <f t="shared" si="70"/>
        <v>258.3274899083732</v>
      </c>
      <c r="T365" s="34">
        <f t="shared" si="71"/>
        <v>81.610740794368198</v>
      </c>
      <c r="U365" s="32">
        <v>106422</v>
      </c>
      <c r="V365" s="33">
        <f t="shared" si="72"/>
        <v>104.98717527129234</v>
      </c>
      <c r="W365" s="35">
        <f t="shared" si="73"/>
        <v>85.999998052608078</v>
      </c>
      <c r="X365" s="36">
        <v>0</v>
      </c>
      <c r="Y365" s="37">
        <f t="shared" si="74"/>
        <v>0</v>
      </c>
      <c r="Z365" s="38">
        <f t="shared" si="75"/>
        <v>106422</v>
      </c>
      <c r="AA365" s="39">
        <f t="shared" si="76"/>
        <v>104.98717527129234</v>
      </c>
      <c r="AB365" s="40">
        <f t="shared" si="77"/>
        <v>85.999998052608078</v>
      </c>
      <c r="AC365" s="32">
        <f t="shared" si="78"/>
        <v>368279.96560378757</v>
      </c>
      <c r="AD365" s="33">
        <f t="shared" si="79"/>
        <v>363.31466517966555</v>
      </c>
      <c r="AE365" s="35">
        <f t="shared" si="80"/>
        <v>85.999998052608078</v>
      </c>
      <c r="AF365" s="41"/>
      <c r="AG365" s="119">
        <v>0</v>
      </c>
      <c r="AH365" s="41"/>
      <c r="AI365" s="32">
        <v>21491.626426009778</v>
      </c>
      <c r="AJ365" s="33">
        <f t="shared" si="81"/>
        <v>70.810699673600411</v>
      </c>
      <c r="AK365" s="33">
        <v>0</v>
      </c>
      <c r="AL365" s="42">
        <f t="shared" si="82"/>
        <v>0</v>
      </c>
      <c r="AM365" s="43">
        <f t="shared" si="83"/>
        <v>21491.626426009778</v>
      </c>
      <c r="AO365" s="44">
        <v>5774.325240837793</v>
      </c>
      <c r="AQ365" s="44">
        <v>93403.371493803003</v>
      </c>
      <c r="AS365" s="220"/>
      <c r="AT365" s="86">
        <v>-525703.44999999995</v>
      </c>
      <c r="AU365" s="86">
        <v>-224004.13439697257</v>
      </c>
      <c r="AV365" s="86">
        <v>-2040.4567030046433</v>
      </c>
      <c r="AW365" s="86">
        <v>-90203</v>
      </c>
      <c r="AX365" s="129">
        <v>-178092.41157699999</v>
      </c>
    </row>
    <row r="366" spans="1:50">
      <c r="A366" s="26">
        <v>978</v>
      </c>
      <c r="B366" s="27">
        <v>4508</v>
      </c>
      <c r="C366" s="28"/>
      <c r="D366" s="29" t="s">
        <v>288</v>
      </c>
      <c r="E366" s="7">
        <v>96</v>
      </c>
      <c r="F366" s="7">
        <v>143395</v>
      </c>
      <c r="G366" s="2">
        <v>1.59</v>
      </c>
      <c r="H366" s="7">
        <v>90185.534591194955</v>
      </c>
      <c r="I366" s="7">
        <v>21270</v>
      </c>
      <c r="J366" s="30">
        <v>0</v>
      </c>
      <c r="K366" s="4">
        <v>1.65</v>
      </c>
      <c r="L366" s="7">
        <v>148806.13207547166</v>
      </c>
      <c r="M366" s="7">
        <v>17163.008333333335</v>
      </c>
      <c r="N366" s="7">
        <v>165969.14040880499</v>
      </c>
      <c r="O366" s="31">
        <v>1728.8452125917186</v>
      </c>
      <c r="P366" s="31">
        <v>2391.9120957014184</v>
      </c>
      <c r="Q366" s="31">
        <v>72.278793844417677</v>
      </c>
      <c r="R366" s="32">
        <v>23552.135688056536</v>
      </c>
      <c r="S366" s="33">
        <f t="shared" si="70"/>
        <v>245.33474675058892</v>
      </c>
      <c r="T366" s="34">
        <f t="shared" si="71"/>
        <v>82.535640121983064</v>
      </c>
      <c r="U366" s="32">
        <v>7955</v>
      </c>
      <c r="V366" s="33">
        <f t="shared" si="72"/>
        <v>82.864583333333329</v>
      </c>
      <c r="W366" s="35">
        <f t="shared" si="73"/>
        <v>86.000005868627852</v>
      </c>
      <c r="X366" s="36">
        <v>0</v>
      </c>
      <c r="Y366" s="37">
        <f t="shared" si="74"/>
        <v>0</v>
      </c>
      <c r="Z366" s="38">
        <f t="shared" si="75"/>
        <v>7955</v>
      </c>
      <c r="AA366" s="39">
        <f t="shared" si="76"/>
        <v>82.864583333333329</v>
      </c>
      <c r="AB366" s="40">
        <f t="shared" si="77"/>
        <v>86.000005868627852</v>
      </c>
      <c r="AC366" s="32">
        <f t="shared" si="78"/>
        <v>31507.135688056536</v>
      </c>
      <c r="AD366" s="33">
        <f t="shared" si="79"/>
        <v>328.19933008392223</v>
      </c>
      <c r="AE366" s="35">
        <f t="shared" si="80"/>
        <v>86.000005868627852</v>
      </c>
      <c r="AF366" s="41"/>
      <c r="AG366" s="119">
        <v>0</v>
      </c>
      <c r="AH366" s="41"/>
      <c r="AI366" s="32">
        <v>2833.3080052644696</v>
      </c>
      <c r="AJ366" s="33">
        <f t="shared" si="81"/>
        <v>72.278793844417677</v>
      </c>
      <c r="AK366" s="33">
        <v>0</v>
      </c>
      <c r="AL366" s="42">
        <f t="shared" si="82"/>
        <v>0</v>
      </c>
      <c r="AM366" s="43">
        <f t="shared" si="83"/>
        <v>2833.3080052644696</v>
      </c>
      <c r="AO366" s="44">
        <v>738.8729387093714</v>
      </c>
      <c r="AQ366" s="44">
        <v>9018.5534591194973</v>
      </c>
      <c r="AS366" s="220"/>
      <c r="AT366" s="86">
        <v>-50409.9</v>
      </c>
      <c r="AU366" s="86">
        <v>-21479.848503819285</v>
      </c>
      <c r="AV366" s="86">
        <v>-195.6602317949658</v>
      </c>
      <c r="AW366" s="86">
        <v>-7398</v>
      </c>
      <c r="AX366" s="129">
        <v>-17077.354534999999</v>
      </c>
    </row>
    <row r="367" spans="1:50">
      <c r="A367" s="26">
        <v>979</v>
      </c>
      <c r="B367" s="27">
        <v>4509</v>
      </c>
      <c r="C367" s="28"/>
      <c r="D367" s="29" t="s">
        <v>289</v>
      </c>
      <c r="E367" s="7">
        <v>6781</v>
      </c>
      <c r="F367" s="7">
        <v>10787421.333333334</v>
      </c>
      <c r="G367" s="2">
        <v>1.3333333333333333</v>
      </c>
      <c r="H367" s="7">
        <v>8084534.9816849828</v>
      </c>
      <c r="I367" s="7">
        <v>1153234</v>
      </c>
      <c r="J367" s="30">
        <v>0</v>
      </c>
      <c r="K367" s="4">
        <v>1.65</v>
      </c>
      <c r="L367" s="7">
        <v>13339482.71978022</v>
      </c>
      <c r="M367" s="7">
        <v>1421098.5791666666</v>
      </c>
      <c r="N367" s="7">
        <v>14760581.298946887</v>
      </c>
      <c r="O367" s="31">
        <v>2176.7558323177832</v>
      </c>
      <c r="P367" s="31">
        <v>2391.9120957014184</v>
      </c>
      <c r="Q367" s="31">
        <v>91.004842369822057</v>
      </c>
      <c r="R367" s="32">
        <v>539820.61014163936</v>
      </c>
      <c r="S367" s="33">
        <f t="shared" si="70"/>
        <v>79.607817451945053</v>
      </c>
      <c r="T367" s="34">
        <f t="shared" si="71"/>
        <v>94.333050692987825</v>
      </c>
      <c r="U367" s="32">
        <v>0</v>
      </c>
      <c r="V367" s="33">
        <f t="shared" si="72"/>
        <v>0</v>
      </c>
      <c r="W367" s="35">
        <f t="shared" si="73"/>
        <v>94.333050692987825</v>
      </c>
      <c r="X367" s="36">
        <v>0</v>
      </c>
      <c r="Y367" s="37">
        <f t="shared" si="74"/>
        <v>0</v>
      </c>
      <c r="Z367" s="38">
        <f t="shared" si="75"/>
        <v>0</v>
      </c>
      <c r="AA367" s="39">
        <f t="shared" si="76"/>
        <v>0</v>
      </c>
      <c r="AB367" s="40">
        <f t="shared" si="77"/>
        <v>94.333050692987825</v>
      </c>
      <c r="AC367" s="32">
        <f t="shared" si="78"/>
        <v>539820.61014163936</v>
      </c>
      <c r="AD367" s="33">
        <f t="shared" si="79"/>
        <v>79.607817451945053</v>
      </c>
      <c r="AE367" s="35">
        <f t="shared" si="80"/>
        <v>94.333050692987825</v>
      </c>
      <c r="AF367" s="41"/>
      <c r="AG367" s="119">
        <v>0</v>
      </c>
      <c r="AH367" s="41"/>
      <c r="AI367" s="32">
        <v>0</v>
      </c>
      <c r="AJ367" s="33">
        <f t="shared" si="81"/>
        <v>91.004842369822057</v>
      </c>
      <c r="AK367" s="33">
        <v>0</v>
      </c>
      <c r="AL367" s="42">
        <f t="shared" si="82"/>
        <v>0</v>
      </c>
      <c r="AM367" s="43">
        <f t="shared" si="83"/>
        <v>0</v>
      </c>
      <c r="AO367" s="44">
        <v>95984.991193833368</v>
      </c>
      <c r="AQ367" s="44">
        <v>808453.49816849828</v>
      </c>
      <c r="AS367" s="220"/>
      <c r="AT367" s="86">
        <v>-3528179.9</v>
      </c>
      <c r="AU367" s="86">
        <v>-1503370.2131397601</v>
      </c>
      <c r="AV367" s="86">
        <v>-13694.219692670105</v>
      </c>
      <c r="AW367" s="86">
        <v>-455459</v>
      </c>
      <c r="AX367" s="129">
        <v>-1195240.5587170001</v>
      </c>
    </row>
    <row r="368" spans="1:50">
      <c r="A368" s="26">
        <v>980</v>
      </c>
      <c r="B368" s="27">
        <v>4510</v>
      </c>
      <c r="C368" s="28"/>
      <c r="D368" s="29" t="s">
        <v>290</v>
      </c>
      <c r="E368" s="7">
        <v>636</v>
      </c>
      <c r="F368" s="7">
        <v>973004</v>
      </c>
      <c r="G368" s="2">
        <v>1.53</v>
      </c>
      <c r="H368" s="7">
        <v>636096.46540880494</v>
      </c>
      <c r="I368" s="7">
        <v>95533.666666666672</v>
      </c>
      <c r="J368" s="30">
        <v>0</v>
      </c>
      <c r="K368" s="4">
        <v>1.65</v>
      </c>
      <c r="L368" s="7">
        <v>1049559.1679245282</v>
      </c>
      <c r="M368" s="7">
        <v>118061.20833333333</v>
      </c>
      <c r="N368" s="7">
        <v>1167620.3762578615</v>
      </c>
      <c r="O368" s="31">
        <v>1835.8810947450652</v>
      </c>
      <c r="P368" s="31">
        <v>2391.9120957014184</v>
      </c>
      <c r="Q368" s="31">
        <v>76.753702531308974</v>
      </c>
      <c r="R368" s="32">
        <v>130845.21514504906</v>
      </c>
      <c r="S368" s="33">
        <f t="shared" si="70"/>
        <v>205.73147035385074</v>
      </c>
      <c r="T368" s="34">
        <f t="shared" si="71"/>
        <v>85.354832594724598</v>
      </c>
      <c r="U368" s="32">
        <v>9815</v>
      </c>
      <c r="V368" s="33">
        <f t="shared" si="72"/>
        <v>15.432389937106919</v>
      </c>
      <c r="W368" s="35">
        <f t="shared" si="73"/>
        <v>86.000023108407817</v>
      </c>
      <c r="X368" s="36">
        <v>0</v>
      </c>
      <c r="Y368" s="37">
        <f t="shared" si="74"/>
        <v>0</v>
      </c>
      <c r="Z368" s="38">
        <f t="shared" si="75"/>
        <v>9815</v>
      </c>
      <c r="AA368" s="39">
        <f t="shared" si="76"/>
        <v>15.432389937106919</v>
      </c>
      <c r="AB368" s="40">
        <f t="shared" si="77"/>
        <v>86.000023108407817</v>
      </c>
      <c r="AC368" s="32">
        <f t="shared" si="78"/>
        <v>140660.21514504906</v>
      </c>
      <c r="AD368" s="33">
        <f t="shared" si="79"/>
        <v>221.16386029095764</v>
      </c>
      <c r="AE368" s="35">
        <f t="shared" si="80"/>
        <v>86.000023108407817</v>
      </c>
      <c r="AF368" s="41"/>
      <c r="AG368" s="119">
        <v>0</v>
      </c>
      <c r="AH368" s="41"/>
      <c r="AI368" s="32">
        <v>0</v>
      </c>
      <c r="AJ368" s="33">
        <f t="shared" si="81"/>
        <v>76.753702531308974</v>
      </c>
      <c r="AK368" s="33">
        <v>0</v>
      </c>
      <c r="AL368" s="42">
        <f t="shared" si="82"/>
        <v>0</v>
      </c>
      <c r="AM368" s="43">
        <f t="shared" si="83"/>
        <v>0</v>
      </c>
      <c r="AO368" s="44">
        <v>5719.598577762592</v>
      </c>
      <c r="AQ368" s="44">
        <v>63609.646540880502</v>
      </c>
      <c r="AS368" s="220"/>
      <c r="AT368" s="86">
        <v>-325606.90000000002</v>
      </c>
      <c r="AU368" s="86">
        <v>-138742.28676446539</v>
      </c>
      <c r="AV368" s="86">
        <v>-1263.805374757279</v>
      </c>
      <c r="AW368" s="86">
        <v>-51522</v>
      </c>
      <c r="AX368" s="129">
        <v>-110305.76959700001</v>
      </c>
    </row>
    <row r="369" spans="1:50">
      <c r="A369" s="26">
        <v>981</v>
      </c>
      <c r="B369" s="27">
        <v>4511</v>
      </c>
      <c r="C369" s="28"/>
      <c r="D369" s="29" t="s">
        <v>291</v>
      </c>
      <c r="E369" s="7">
        <v>4221.666666666667</v>
      </c>
      <c r="F369" s="7">
        <v>6497103.333333333</v>
      </c>
      <c r="G369" s="2">
        <v>1.2833333333333334</v>
      </c>
      <c r="H369" s="7">
        <v>5054142.9728395054</v>
      </c>
      <c r="I369" s="7">
        <v>840207</v>
      </c>
      <c r="J369" s="30">
        <v>0</v>
      </c>
      <c r="K369" s="4">
        <v>1.65</v>
      </c>
      <c r="L369" s="7">
        <v>8339335.9051851844</v>
      </c>
      <c r="M369" s="7">
        <v>1020373.3666666667</v>
      </c>
      <c r="N369" s="7">
        <v>9359709.2718518507</v>
      </c>
      <c r="O369" s="31">
        <v>2217.0649676711841</v>
      </c>
      <c r="P369" s="31">
        <v>2391.9120957014184</v>
      </c>
      <c r="Q369" s="31">
        <v>92.69006882215875</v>
      </c>
      <c r="R369" s="32">
        <v>273114.12810202606</v>
      </c>
      <c r="S369" s="33">
        <f t="shared" si="70"/>
        <v>64.69343737118659</v>
      </c>
      <c r="T369" s="34">
        <f t="shared" si="71"/>
        <v>95.394743357959939</v>
      </c>
      <c r="U369" s="32">
        <v>0</v>
      </c>
      <c r="V369" s="33">
        <f t="shared" si="72"/>
        <v>0</v>
      </c>
      <c r="W369" s="35">
        <f t="shared" si="73"/>
        <v>95.394743357959939</v>
      </c>
      <c r="X369" s="36">
        <v>0</v>
      </c>
      <c r="Y369" s="37">
        <f t="shared" si="74"/>
        <v>0</v>
      </c>
      <c r="Z369" s="38">
        <f t="shared" si="75"/>
        <v>0</v>
      </c>
      <c r="AA369" s="39">
        <f t="shared" si="76"/>
        <v>0</v>
      </c>
      <c r="AB369" s="40">
        <f t="shared" si="77"/>
        <v>95.394743357959939</v>
      </c>
      <c r="AC369" s="32">
        <f t="shared" si="78"/>
        <v>273114.12810202606</v>
      </c>
      <c r="AD369" s="33">
        <f t="shared" si="79"/>
        <v>64.69343737118659</v>
      </c>
      <c r="AE369" s="35">
        <f t="shared" si="80"/>
        <v>95.394743357959939</v>
      </c>
      <c r="AF369" s="41"/>
      <c r="AG369" s="119">
        <v>0</v>
      </c>
      <c r="AH369" s="41"/>
      <c r="AI369" s="32">
        <v>43255.795554469558</v>
      </c>
      <c r="AJ369" s="33">
        <f t="shared" si="81"/>
        <v>92.69006882215875</v>
      </c>
      <c r="AK369" s="33">
        <v>0</v>
      </c>
      <c r="AL369" s="42">
        <f t="shared" si="82"/>
        <v>0</v>
      </c>
      <c r="AM369" s="43">
        <f t="shared" si="83"/>
        <v>43255.795554469558</v>
      </c>
      <c r="AO369" s="44">
        <v>67751.30794828161</v>
      </c>
      <c r="AQ369" s="44">
        <v>505414.29728395055</v>
      </c>
      <c r="AS369" s="220"/>
      <c r="AT369" s="86">
        <v>-2247870.85</v>
      </c>
      <c r="AU369" s="86">
        <v>-957825.89756826812</v>
      </c>
      <c r="AV369" s="86">
        <v>-8724.8491116734749</v>
      </c>
      <c r="AW369" s="86">
        <v>-347406</v>
      </c>
      <c r="AX369" s="129">
        <v>-761510.60527599999</v>
      </c>
    </row>
    <row r="370" spans="1:50">
      <c r="A370" s="26">
        <v>982</v>
      </c>
      <c r="B370" s="27">
        <v>4512</v>
      </c>
      <c r="C370" s="28"/>
      <c r="D370" s="29" t="s">
        <v>292</v>
      </c>
      <c r="E370" s="7">
        <v>1551.6666666666667</v>
      </c>
      <c r="F370" s="7">
        <v>2231978.6666666665</v>
      </c>
      <c r="G370" s="2">
        <v>1.2</v>
      </c>
      <c r="H370" s="7">
        <v>1859982.2222222222</v>
      </c>
      <c r="I370" s="7">
        <v>209522.66666666666</v>
      </c>
      <c r="J370" s="30">
        <v>0</v>
      </c>
      <c r="K370" s="4">
        <v>1.65</v>
      </c>
      <c r="L370" s="7">
        <v>3068970.6666666665</v>
      </c>
      <c r="M370" s="7">
        <v>342495.8125</v>
      </c>
      <c r="N370" s="7">
        <v>3411466.4791666665</v>
      </c>
      <c r="O370" s="31">
        <v>2198.5820488721802</v>
      </c>
      <c r="P370" s="31">
        <v>2391.9120957014184</v>
      </c>
      <c r="Q370" s="31">
        <v>91.9173431508341</v>
      </c>
      <c r="R370" s="32">
        <v>110994.00205211288</v>
      </c>
      <c r="S370" s="33">
        <f t="shared" si="70"/>
        <v>71.532117326818181</v>
      </c>
      <c r="T370" s="34">
        <f t="shared" si="71"/>
        <v>94.907926185025431</v>
      </c>
      <c r="U370" s="32">
        <v>0</v>
      </c>
      <c r="V370" s="33">
        <f t="shared" si="72"/>
        <v>0</v>
      </c>
      <c r="W370" s="35">
        <f t="shared" si="73"/>
        <v>94.907926185025431</v>
      </c>
      <c r="X370" s="36">
        <v>0</v>
      </c>
      <c r="Y370" s="37">
        <f t="shared" si="74"/>
        <v>0</v>
      </c>
      <c r="Z370" s="38">
        <f t="shared" si="75"/>
        <v>0</v>
      </c>
      <c r="AA370" s="39">
        <f t="shared" si="76"/>
        <v>0</v>
      </c>
      <c r="AB370" s="40">
        <f t="shared" si="77"/>
        <v>94.907926185025431</v>
      </c>
      <c r="AC370" s="32">
        <f t="shared" si="78"/>
        <v>110994.00205211288</v>
      </c>
      <c r="AD370" s="33">
        <f t="shared" si="79"/>
        <v>71.532117326818181</v>
      </c>
      <c r="AE370" s="35">
        <f t="shared" si="80"/>
        <v>94.907926185025431</v>
      </c>
      <c r="AF370" s="41"/>
      <c r="AG370" s="119">
        <v>0</v>
      </c>
      <c r="AH370" s="41"/>
      <c r="AI370" s="32">
        <v>0</v>
      </c>
      <c r="AJ370" s="33">
        <f t="shared" si="81"/>
        <v>91.9173431508341</v>
      </c>
      <c r="AK370" s="33">
        <v>0</v>
      </c>
      <c r="AL370" s="42">
        <f t="shared" si="82"/>
        <v>0</v>
      </c>
      <c r="AM370" s="43">
        <f t="shared" si="83"/>
        <v>0</v>
      </c>
      <c r="AO370" s="44">
        <v>12752.719763043975</v>
      </c>
      <c r="AQ370" s="44">
        <v>185998.22222222225</v>
      </c>
      <c r="AS370" s="220"/>
      <c r="AT370" s="86">
        <v>-797814.1</v>
      </c>
      <c r="AU370" s="86">
        <v>-339951.47989207873</v>
      </c>
      <c r="AV370" s="86">
        <v>-3096.6226481019585</v>
      </c>
      <c r="AW370" s="86">
        <v>-73412</v>
      </c>
      <c r="AX370" s="129">
        <v>-270275.27432099998</v>
      </c>
    </row>
    <row r="371" spans="1:50">
      <c r="A371" s="26">
        <v>983</v>
      </c>
      <c r="B371" s="27">
        <v>4513</v>
      </c>
      <c r="C371" s="28"/>
      <c r="D371" s="29" t="s">
        <v>293</v>
      </c>
      <c r="E371" s="7">
        <v>1576</v>
      </c>
      <c r="F371" s="7">
        <v>2800862</v>
      </c>
      <c r="G371" s="2">
        <v>1.39</v>
      </c>
      <c r="H371" s="7">
        <v>2015008.6330935254</v>
      </c>
      <c r="I371" s="7">
        <v>473308.66666666669</v>
      </c>
      <c r="J371" s="30">
        <v>0</v>
      </c>
      <c r="K371" s="4">
        <v>1.65</v>
      </c>
      <c r="L371" s="7">
        <v>3324764.2446043161</v>
      </c>
      <c r="M371" s="7">
        <v>375454.62166666664</v>
      </c>
      <c r="N371" s="7">
        <v>3700218.8662709827</v>
      </c>
      <c r="O371" s="31">
        <v>2347.8546105780347</v>
      </c>
      <c r="P371" s="31">
        <v>2391.9120957014184</v>
      </c>
      <c r="Q371" s="31">
        <v>98.158064203004756</v>
      </c>
      <c r="R371" s="32">
        <v>25690.800725147426</v>
      </c>
      <c r="S371" s="33">
        <f t="shared" si="70"/>
        <v>16.301269495651919</v>
      </c>
      <c r="T371" s="34">
        <f t="shared" si="71"/>
        <v>98.839580447892928</v>
      </c>
      <c r="U371" s="32">
        <v>0</v>
      </c>
      <c r="V371" s="33">
        <f t="shared" si="72"/>
        <v>0</v>
      </c>
      <c r="W371" s="35">
        <f t="shared" si="73"/>
        <v>98.839580447892928</v>
      </c>
      <c r="X371" s="36">
        <v>0</v>
      </c>
      <c r="Y371" s="37">
        <f t="shared" si="74"/>
        <v>0</v>
      </c>
      <c r="Z371" s="38">
        <f t="shared" si="75"/>
        <v>0</v>
      </c>
      <c r="AA371" s="39">
        <f t="shared" si="76"/>
        <v>0</v>
      </c>
      <c r="AB371" s="40">
        <f t="shared" si="77"/>
        <v>98.839580447892928</v>
      </c>
      <c r="AC371" s="32">
        <f t="shared" si="78"/>
        <v>25690.800725147426</v>
      </c>
      <c r="AD371" s="33">
        <f t="shared" si="79"/>
        <v>16.301269495651919</v>
      </c>
      <c r="AE371" s="35">
        <f t="shared" si="80"/>
        <v>98.839580447892928</v>
      </c>
      <c r="AF371" s="41"/>
      <c r="AG371" s="119">
        <v>0</v>
      </c>
      <c r="AH371" s="41"/>
      <c r="AI371" s="32">
        <v>57068.621250991331</v>
      </c>
      <c r="AJ371" s="33">
        <f t="shared" si="81"/>
        <v>98.158064203004756</v>
      </c>
      <c r="AK371" s="33">
        <v>0</v>
      </c>
      <c r="AL371" s="42">
        <f t="shared" si="82"/>
        <v>0</v>
      </c>
      <c r="AM371" s="43">
        <f t="shared" si="83"/>
        <v>57068.621250991331</v>
      </c>
      <c r="AO371" s="44">
        <v>19172.185814923523</v>
      </c>
      <c r="AQ371" s="44">
        <v>201500.86330935251</v>
      </c>
      <c r="AS371" s="220"/>
      <c r="AT371" s="86">
        <v>-825591</v>
      </c>
      <c r="AU371" s="86">
        <v>-351787.31478193833</v>
      </c>
      <c r="AV371" s="86">
        <v>-3204.4354288869399</v>
      </c>
      <c r="AW371" s="86">
        <v>-146933</v>
      </c>
      <c r="AX371" s="129">
        <v>-279685.24518700002</v>
      </c>
    </row>
    <row r="372" spans="1:50">
      <c r="A372" s="26">
        <v>985</v>
      </c>
      <c r="B372" s="27">
        <v>4515</v>
      </c>
      <c r="C372" s="28"/>
      <c r="D372" s="29" t="s">
        <v>294</v>
      </c>
      <c r="E372" s="7">
        <v>585.66666666666663</v>
      </c>
      <c r="F372" s="7">
        <v>674457.66666666663</v>
      </c>
      <c r="G372" s="2">
        <v>1.5733333333333335</v>
      </c>
      <c r="H372" s="7">
        <v>429062.33179012343</v>
      </c>
      <c r="I372" s="7">
        <v>64962.333333333336</v>
      </c>
      <c r="J372" s="30">
        <v>0</v>
      </c>
      <c r="K372" s="4">
        <v>1.65</v>
      </c>
      <c r="L372" s="7">
        <v>707952.84745370364</v>
      </c>
      <c r="M372" s="7">
        <v>66718.145833333328</v>
      </c>
      <c r="N372" s="7">
        <v>774670.99328703701</v>
      </c>
      <c r="O372" s="31">
        <v>1322.7165508600519</v>
      </c>
      <c r="P372" s="31">
        <v>2391.9120957014184</v>
      </c>
      <c r="Q372" s="31">
        <v>55.299546887076161</v>
      </c>
      <c r="R372" s="32">
        <v>231691.11058197464</v>
      </c>
      <c r="S372" s="33">
        <f t="shared" si="70"/>
        <v>395.60235159130565</v>
      </c>
      <c r="T372" s="34">
        <f t="shared" si="71"/>
        <v>71.838714538857914</v>
      </c>
      <c r="U372" s="32">
        <v>198380</v>
      </c>
      <c r="V372" s="33">
        <f t="shared" si="72"/>
        <v>338.72509960159363</v>
      </c>
      <c r="W372" s="35">
        <f t="shared" si="73"/>
        <v>85.999983266514235</v>
      </c>
      <c r="X372" s="36">
        <v>0</v>
      </c>
      <c r="Y372" s="37">
        <f t="shared" si="74"/>
        <v>0</v>
      </c>
      <c r="Z372" s="38">
        <f t="shared" si="75"/>
        <v>198380</v>
      </c>
      <c r="AA372" s="39">
        <f t="shared" si="76"/>
        <v>338.72509960159363</v>
      </c>
      <c r="AB372" s="40">
        <f t="shared" si="77"/>
        <v>85.999983266514235</v>
      </c>
      <c r="AC372" s="32">
        <f t="shared" si="78"/>
        <v>430071.11058197462</v>
      </c>
      <c r="AD372" s="33">
        <f t="shared" si="79"/>
        <v>734.32745119289928</v>
      </c>
      <c r="AE372" s="35">
        <f t="shared" si="80"/>
        <v>85.999983266514235</v>
      </c>
      <c r="AF372" s="41"/>
      <c r="AG372" s="119">
        <v>0</v>
      </c>
      <c r="AH372" s="41"/>
      <c r="AI372" s="32">
        <v>231265.01145751018</v>
      </c>
      <c r="AJ372" s="33">
        <f t="shared" si="81"/>
        <v>55.299546887076161</v>
      </c>
      <c r="AK372" s="33">
        <v>0</v>
      </c>
      <c r="AL372" s="42">
        <f t="shared" si="82"/>
        <v>0</v>
      </c>
      <c r="AM372" s="43">
        <f t="shared" si="83"/>
        <v>231265.01145751018</v>
      </c>
      <c r="AO372" s="44">
        <v>2063.385061965656</v>
      </c>
      <c r="AQ372" s="44">
        <v>42906.233179012343</v>
      </c>
      <c r="AS372" s="220"/>
      <c r="AT372" s="86">
        <v>-296286.84999999998</v>
      </c>
      <c r="AU372" s="86">
        <v>-126248.9054918358</v>
      </c>
      <c r="AV372" s="86">
        <v>-1150.0029950397989</v>
      </c>
      <c r="AW372" s="86">
        <v>-21118</v>
      </c>
      <c r="AX372" s="129">
        <v>-100373.022572</v>
      </c>
    </row>
    <row r="373" spans="1:50">
      <c r="A373" s="26">
        <v>987</v>
      </c>
      <c r="B373" s="27">
        <v>4517</v>
      </c>
      <c r="C373" s="28"/>
      <c r="D373" s="29" t="s">
        <v>295</v>
      </c>
      <c r="E373" s="7">
        <v>478.33333333333331</v>
      </c>
      <c r="F373" s="7">
        <v>907607</v>
      </c>
      <c r="G373" s="2">
        <v>1.6900000000000002</v>
      </c>
      <c r="H373" s="7">
        <v>537045.56213017751</v>
      </c>
      <c r="I373" s="7">
        <v>107516.66666666667</v>
      </c>
      <c r="J373" s="30">
        <v>0</v>
      </c>
      <c r="K373" s="4">
        <v>1.65</v>
      </c>
      <c r="L373" s="7">
        <v>886125.177514793</v>
      </c>
      <c r="M373" s="7">
        <v>88352.212500000009</v>
      </c>
      <c r="N373" s="7">
        <v>974477.39001479303</v>
      </c>
      <c r="O373" s="31">
        <v>2037.2349617034001</v>
      </c>
      <c r="P373" s="31">
        <v>2391.9120957014184</v>
      </c>
      <c r="Q373" s="31">
        <v>85.171815693585913</v>
      </c>
      <c r="R373" s="32">
        <v>62771.94143208256</v>
      </c>
      <c r="S373" s="33">
        <f t="shared" si="70"/>
        <v>131.23053957926669</v>
      </c>
      <c r="T373" s="34">
        <f t="shared" si="71"/>
        <v>90.658243886959056</v>
      </c>
      <c r="U373" s="32">
        <v>0</v>
      </c>
      <c r="V373" s="33">
        <f t="shared" si="72"/>
        <v>0</v>
      </c>
      <c r="W373" s="35">
        <f t="shared" si="73"/>
        <v>90.658243886959056</v>
      </c>
      <c r="X373" s="36">
        <v>0</v>
      </c>
      <c r="Y373" s="37">
        <f t="shared" si="74"/>
        <v>0</v>
      </c>
      <c r="Z373" s="38">
        <f t="shared" si="75"/>
        <v>0</v>
      </c>
      <c r="AA373" s="39">
        <f t="shared" si="76"/>
        <v>0</v>
      </c>
      <c r="AB373" s="40">
        <f t="shared" si="77"/>
        <v>90.658243886959056</v>
      </c>
      <c r="AC373" s="32">
        <f t="shared" si="78"/>
        <v>62771.94143208256</v>
      </c>
      <c r="AD373" s="33">
        <f t="shared" si="79"/>
        <v>131.23053957926669</v>
      </c>
      <c r="AE373" s="35">
        <f t="shared" si="80"/>
        <v>90.658243886959056</v>
      </c>
      <c r="AF373" s="41"/>
      <c r="AG373" s="119">
        <v>0</v>
      </c>
      <c r="AH373" s="41"/>
      <c r="AI373" s="32">
        <v>76190.950298087002</v>
      </c>
      <c r="AJ373" s="33">
        <f t="shared" si="81"/>
        <v>85.171815693585913</v>
      </c>
      <c r="AK373" s="33">
        <v>0</v>
      </c>
      <c r="AL373" s="42">
        <f t="shared" si="82"/>
        <v>0</v>
      </c>
      <c r="AM373" s="43">
        <f t="shared" si="83"/>
        <v>76190.950298087002</v>
      </c>
      <c r="AO373" s="44">
        <v>3447.2453955391807</v>
      </c>
      <c r="AQ373" s="44">
        <v>53704.55621301775</v>
      </c>
      <c r="AS373" s="220"/>
      <c r="AT373" s="86">
        <v>-239189.9</v>
      </c>
      <c r="AU373" s="86">
        <v>-101919.68932934661</v>
      </c>
      <c r="AV373" s="86">
        <v>-928.38783453733765</v>
      </c>
      <c r="AW373" s="86">
        <v>-31202</v>
      </c>
      <c r="AX373" s="129">
        <v>-81030.304680000001</v>
      </c>
    </row>
    <row r="374" spans="1:50">
      <c r="A374" s="26">
        <v>988</v>
      </c>
      <c r="B374" s="27">
        <v>4518</v>
      </c>
      <c r="C374" s="28"/>
      <c r="D374" s="29" t="s">
        <v>296</v>
      </c>
      <c r="E374" s="7">
        <v>1388.3333333333333</v>
      </c>
      <c r="F374" s="7">
        <v>2021164.3333333333</v>
      </c>
      <c r="G374" s="2">
        <v>1.6499999999999997</v>
      </c>
      <c r="H374" s="7">
        <v>1224948.0808080807</v>
      </c>
      <c r="I374" s="7">
        <v>229491</v>
      </c>
      <c r="J374" s="30">
        <v>0</v>
      </c>
      <c r="K374" s="4">
        <v>1.65</v>
      </c>
      <c r="L374" s="7">
        <v>2021164.3333333333</v>
      </c>
      <c r="M374" s="7">
        <v>234912.45541666666</v>
      </c>
      <c r="N374" s="7">
        <v>2256076.7887499998</v>
      </c>
      <c r="O374" s="31">
        <v>1625.0252980192076</v>
      </c>
      <c r="P374" s="31">
        <v>2391.9120957014184</v>
      </c>
      <c r="Q374" s="31">
        <v>67.938336903751292</v>
      </c>
      <c r="R374" s="32">
        <v>393936.96652272361</v>
      </c>
      <c r="S374" s="33">
        <f t="shared" si="70"/>
        <v>283.74811514241799</v>
      </c>
      <c r="T374" s="34">
        <f t="shared" si="71"/>
        <v>79.801152249363255</v>
      </c>
      <c r="U374" s="32">
        <v>205850</v>
      </c>
      <c r="V374" s="33">
        <f t="shared" si="72"/>
        <v>148.27130852340937</v>
      </c>
      <c r="W374" s="35">
        <f t="shared" si="73"/>
        <v>86.000013352573191</v>
      </c>
      <c r="X374" s="36">
        <v>0</v>
      </c>
      <c r="Y374" s="37">
        <f t="shared" si="74"/>
        <v>0</v>
      </c>
      <c r="Z374" s="38">
        <f t="shared" si="75"/>
        <v>205850</v>
      </c>
      <c r="AA374" s="39">
        <f t="shared" si="76"/>
        <v>148.27130852340937</v>
      </c>
      <c r="AB374" s="40">
        <f t="shared" si="77"/>
        <v>86.000013352573191</v>
      </c>
      <c r="AC374" s="32">
        <f t="shared" si="78"/>
        <v>599786.96652272367</v>
      </c>
      <c r="AD374" s="33">
        <f t="shared" si="79"/>
        <v>432.01942366582739</v>
      </c>
      <c r="AE374" s="35">
        <f t="shared" si="80"/>
        <v>86.00001335257322</v>
      </c>
      <c r="AF374" s="41"/>
      <c r="AG374" s="119">
        <v>0</v>
      </c>
      <c r="AH374" s="41"/>
      <c r="AI374" s="32">
        <v>180647.25212721201</v>
      </c>
      <c r="AJ374" s="33">
        <f t="shared" si="81"/>
        <v>67.938336903751292</v>
      </c>
      <c r="AK374" s="33">
        <v>0</v>
      </c>
      <c r="AL374" s="42">
        <f t="shared" si="82"/>
        <v>0</v>
      </c>
      <c r="AM374" s="43">
        <f t="shared" si="83"/>
        <v>180647.25212721201</v>
      </c>
      <c r="AO374" s="44">
        <v>8798.4177853903384</v>
      </c>
      <c r="AQ374" s="44">
        <v>122494.80808080808</v>
      </c>
      <c r="AS374" s="220"/>
      <c r="AT374" s="86">
        <v>-721170.45</v>
      </c>
      <c r="AU374" s="86">
        <v>-307293.34288116981</v>
      </c>
      <c r="AV374" s="86">
        <v>-2799.1392344545106</v>
      </c>
      <c r="AW374" s="86">
        <v>-91041</v>
      </c>
      <c r="AX374" s="129">
        <v>-244310.72508</v>
      </c>
    </row>
    <row r="375" spans="1:50">
      <c r="A375" s="26">
        <v>989</v>
      </c>
      <c r="B375" s="27">
        <v>4519</v>
      </c>
      <c r="C375" s="28"/>
      <c r="D375" s="29" t="s">
        <v>297</v>
      </c>
      <c r="E375" s="7">
        <v>1027</v>
      </c>
      <c r="F375" s="7">
        <v>1666184.3333333333</v>
      </c>
      <c r="G375" s="2">
        <v>1.6000000000000003</v>
      </c>
      <c r="H375" s="7">
        <v>1041365.2083333334</v>
      </c>
      <c r="I375" s="7">
        <v>161703.66666666666</v>
      </c>
      <c r="J375" s="30">
        <v>0</v>
      </c>
      <c r="K375" s="4">
        <v>1.65</v>
      </c>
      <c r="L375" s="7">
        <v>1718252.59375</v>
      </c>
      <c r="M375" s="7">
        <v>199250.45416666669</v>
      </c>
      <c r="N375" s="7">
        <v>1917503.0479166666</v>
      </c>
      <c r="O375" s="31">
        <v>1867.0915753813697</v>
      </c>
      <c r="P375" s="31">
        <v>2391.9120957014184</v>
      </c>
      <c r="Q375" s="31">
        <v>78.058536462806458</v>
      </c>
      <c r="R375" s="32">
        <v>199426.54951641525</v>
      </c>
      <c r="S375" s="33">
        <f t="shared" si="70"/>
        <v>194.18359251841798</v>
      </c>
      <c r="T375" s="34">
        <f t="shared" si="71"/>
        <v>86.17687797156799</v>
      </c>
      <c r="U375" s="32">
        <v>0</v>
      </c>
      <c r="V375" s="33">
        <f t="shared" si="72"/>
        <v>0</v>
      </c>
      <c r="W375" s="35">
        <f t="shared" si="73"/>
        <v>86.17687797156799</v>
      </c>
      <c r="X375" s="36">
        <v>0</v>
      </c>
      <c r="Y375" s="37">
        <f t="shared" si="74"/>
        <v>0</v>
      </c>
      <c r="Z375" s="38">
        <f t="shared" si="75"/>
        <v>0</v>
      </c>
      <c r="AA375" s="39">
        <f t="shared" si="76"/>
        <v>0</v>
      </c>
      <c r="AB375" s="40">
        <f t="shared" si="77"/>
        <v>86.17687797156799</v>
      </c>
      <c r="AC375" s="32">
        <f t="shared" si="78"/>
        <v>199426.54951641525</v>
      </c>
      <c r="AD375" s="33">
        <f t="shared" si="79"/>
        <v>194.18359251841798</v>
      </c>
      <c r="AE375" s="35">
        <f t="shared" si="80"/>
        <v>86.17687797156799</v>
      </c>
      <c r="AF375" s="41"/>
      <c r="AG375" s="119">
        <v>0</v>
      </c>
      <c r="AH375" s="41"/>
      <c r="AI375" s="32">
        <v>0</v>
      </c>
      <c r="AJ375" s="33">
        <f t="shared" si="81"/>
        <v>78.058536462806458</v>
      </c>
      <c r="AK375" s="33">
        <v>0</v>
      </c>
      <c r="AL375" s="42">
        <f t="shared" si="82"/>
        <v>0</v>
      </c>
      <c r="AM375" s="43">
        <f t="shared" si="83"/>
        <v>0</v>
      </c>
      <c r="AO375" s="44">
        <v>7416.1213575456177</v>
      </c>
      <c r="AQ375" s="44">
        <v>104136.52083333333</v>
      </c>
      <c r="AS375" s="220"/>
      <c r="AT375" s="86">
        <v>-529304.15</v>
      </c>
      <c r="AU375" s="86">
        <v>-225538.40929010251</v>
      </c>
      <c r="AV375" s="86">
        <v>-2054.4324338471411</v>
      </c>
      <c r="AW375" s="86">
        <v>-47793</v>
      </c>
      <c r="AX375" s="129">
        <v>-179312.22261500001</v>
      </c>
    </row>
    <row r="376" spans="1:50">
      <c r="A376" s="26">
        <v>990</v>
      </c>
      <c r="B376" s="27">
        <v>4520</v>
      </c>
      <c r="C376" s="28"/>
      <c r="D376" s="29" t="s">
        <v>298</v>
      </c>
      <c r="E376" s="7">
        <v>209.33333333333334</v>
      </c>
      <c r="F376" s="7">
        <v>290960</v>
      </c>
      <c r="G376" s="2">
        <v>1.3</v>
      </c>
      <c r="H376" s="7">
        <v>223815.38461538462</v>
      </c>
      <c r="I376" s="7">
        <v>36365</v>
      </c>
      <c r="J376" s="30">
        <v>0</v>
      </c>
      <c r="K376" s="4">
        <v>1.65</v>
      </c>
      <c r="L376" s="7">
        <v>369295.38461538457</v>
      </c>
      <c r="M376" s="7">
        <v>44755.429166666669</v>
      </c>
      <c r="N376" s="7">
        <v>414050.81378205121</v>
      </c>
      <c r="O376" s="31">
        <v>1977.9497473664865</v>
      </c>
      <c r="P376" s="31">
        <v>2391.9120957014184</v>
      </c>
      <c r="Q376" s="31">
        <v>82.69324574766452</v>
      </c>
      <c r="R376" s="32">
        <v>32062.763753034924</v>
      </c>
      <c r="S376" s="33">
        <f t="shared" si="70"/>
        <v>153.16606888392479</v>
      </c>
      <c r="T376" s="34">
        <f t="shared" si="71"/>
        <v>89.09674482102858</v>
      </c>
      <c r="U376" s="32">
        <v>0</v>
      </c>
      <c r="V376" s="33">
        <f t="shared" si="72"/>
        <v>0</v>
      </c>
      <c r="W376" s="35">
        <f t="shared" si="73"/>
        <v>89.09674482102858</v>
      </c>
      <c r="X376" s="36">
        <v>0</v>
      </c>
      <c r="Y376" s="37">
        <f t="shared" si="74"/>
        <v>0</v>
      </c>
      <c r="Z376" s="38">
        <f t="shared" si="75"/>
        <v>0</v>
      </c>
      <c r="AA376" s="39">
        <f t="shared" si="76"/>
        <v>0</v>
      </c>
      <c r="AB376" s="40">
        <f t="shared" si="77"/>
        <v>89.09674482102858</v>
      </c>
      <c r="AC376" s="32">
        <f t="shared" si="78"/>
        <v>32062.763753034924</v>
      </c>
      <c r="AD376" s="33">
        <f t="shared" si="79"/>
        <v>153.16606888392479</v>
      </c>
      <c r="AE376" s="35">
        <f t="shared" si="80"/>
        <v>89.09674482102858</v>
      </c>
      <c r="AF376" s="41"/>
      <c r="AG376" s="119">
        <v>0</v>
      </c>
      <c r="AH376" s="41"/>
      <c r="AI376" s="32">
        <v>12686.32125768651</v>
      </c>
      <c r="AJ376" s="33">
        <f t="shared" si="81"/>
        <v>82.69324574766452</v>
      </c>
      <c r="AK376" s="33">
        <v>0</v>
      </c>
      <c r="AL376" s="42">
        <f t="shared" si="82"/>
        <v>0</v>
      </c>
      <c r="AM376" s="43">
        <f t="shared" si="83"/>
        <v>12686.32125768651</v>
      </c>
      <c r="AO376" s="44">
        <v>2279.7879732984024</v>
      </c>
      <c r="AQ376" s="44">
        <v>22381.538461538457</v>
      </c>
      <c r="AS376" s="220"/>
      <c r="AT376" s="86">
        <v>-108021.25</v>
      </c>
      <c r="AU376" s="86">
        <v>-46028.24679389847</v>
      </c>
      <c r="AV376" s="86">
        <v>-419.27192527492673</v>
      </c>
      <c r="AW376" s="86">
        <v>-7699</v>
      </c>
      <c r="AX376" s="129">
        <v>-36594.331145999997</v>
      </c>
    </row>
    <row r="377" spans="1:50">
      <c r="A377" s="26">
        <v>991</v>
      </c>
      <c r="B377" s="27">
        <v>4521</v>
      </c>
      <c r="C377" s="28"/>
      <c r="D377" s="29" t="s">
        <v>299</v>
      </c>
      <c r="E377" s="7">
        <v>573.33333333333337</v>
      </c>
      <c r="F377" s="7">
        <v>885782.33333333337</v>
      </c>
      <c r="G377" s="2">
        <v>1.68</v>
      </c>
      <c r="H377" s="7">
        <v>527251.38888888888</v>
      </c>
      <c r="I377" s="7">
        <v>96954</v>
      </c>
      <c r="J377" s="30">
        <v>0</v>
      </c>
      <c r="K377" s="4">
        <v>1.65</v>
      </c>
      <c r="L377" s="7">
        <v>869964.79166666663</v>
      </c>
      <c r="M377" s="7">
        <v>99627.608333333337</v>
      </c>
      <c r="N377" s="7">
        <v>969592.39999999991</v>
      </c>
      <c r="O377" s="31">
        <v>1691.1495348837207</v>
      </c>
      <c r="P377" s="31">
        <v>2391.9120957014184</v>
      </c>
      <c r="Q377" s="31">
        <v>70.702829670159673</v>
      </c>
      <c r="R377" s="32">
        <v>148655.09790146101</v>
      </c>
      <c r="S377" s="33">
        <f t="shared" si="70"/>
        <v>259.28214750254824</v>
      </c>
      <c r="T377" s="34">
        <f t="shared" si="71"/>
        <v>81.542782692200532</v>
      </c>
      <c r="U377" s="32">
        <v>61125</v>
      </c>
      <c r="V377" s="33">
        <f t="shared" si="72"/>
        <v>106.61337209302324</v>
      </c>
      <c r="W377" s="35">
        <f t="shared" si="73"/>
        <v>86.000027265887894</v>
      </c>
      <c r="X377" s="36">
        <v>0</v>
      </c>
      <c r="Y377" s="37">
        <f t="shared" si="74"/>
        <v>0</v>
      </c>
      <c r="Z377" s="38">
        <f t="shared" si="75"/>
        <v>61125</v>
      </c>
      <c r="AA377" s="39">
        <f t="shared" si="76"/>
        <v>106.61337209302324</v>
      </c>
      <c r="AB377" s="40">
        <f t="shared" si="77"/>
        <v>86.000027265887894</v>
      </c>
      <c r="AC377" s="32">
        <f t="shared" si="78"/>
        <v>209780.09790146101</v>
      </c>
      <c r="AD377" s="33">
        <f t="shared" si="79"/>
        <v>365.8955195955715</v>
      </c>
      <c r="AE377" s="35">
        <f t="shared" si="80"/>
        <v>86.000027265887894</v>
      </c>
      <c r="AF377" s="41"/>
      <c r="AG377" s="119">
        <v>0</v>
      </c>
      <c r="AH377" s="41"/>
      <c r="AI377" s="32">
        <v>5950.7443374241839</v>
      </c>
      <c r="AJ377" s="33">
        <f t="shared" si="81"/>
        <v>70.702829670159673</v>
      </c>
      <c r="AK377" s="33">
        <v>0</v>
      </c>
      <c r="AL377" s="42">
        <f t="shared" si="82"/>
        <v>0</v>
      </c>
      <c r="AM377" s="43">
        <f t="shared" si="83"/>
        <v>5950.7443374241839</v>
      </c>
      <c r="AO377" s="44">
        <v>6156.2578538301696</v>
      </c>
      <c r="AQ377" s="44">
        <v>52725.138888888883</v>
      </c>
      <c r="AS377" s="220"/>
      <c r="AT377" s="86">
        <v>-289599.84999999998</v>
      </c>
      <c r="AU377" s="86">
        <v>-123399.5378331659</v>
      </c>
      <c r="AV377" s="86">
        <v>-1124.0480663323035</v>
      </c>
      <c r="AW377" s="86">
        <v>-27877</v>
      </c>
      <c r="AX377" s="129">
        <v>-98107.659215000007</v>
      </c>
    </row>
    <row r="378" spans="1:50">
      <c r="A378" s="26">
        <v>992</v>
      </c>
      <c r="B378" s="27">
        <v>4522</v>
      </c>
      <c r="C378" s="28"/>
      <c r="D378" s="29" t="s">
        <v>300</v>
      </c>
      <c r="E378" s="7">
        <v>2077.6666666666665</v>
      </c>
      <c r="F378" s="7">
        <v>4684134.666666667</v>
      </c>
      <c r="G378" s="2">
        <v>1.62</v>
      </c>
      <c r="H378" s="7">
        <v>2891062.8519017664</v>
      </c>
      <c r="I378" s="7">
        <v>356904</v>
      </c>
      <c r="J378" s="30">
        <v>0</v>
      </c>
      <c r="K378" s="4">
        <v>1.65</v>
      </c>
      <c r="L378" s="7">
        <v>4770253.7056379151</v>
      </c>
      <c r="M378" s="7">
        <v>452586.6333333333</v>
      </c>
      <c r="N378" s="7">
        <v>5222840.3389712479</v>
      </c>
      <c r="O378" s="31">
        <v>2513.8009011573472</v>
      </c>
      <c r="P378" s="31">
        <v>2391.9120957014184</v>
      </c>
      <c r="Q378" s="31">
        <v>105.09587311653213</v>
      </c>
      <c r="R378" s="32">
        <v>-93700.394010172604</v>
      </c>
      <c r="S378" s="33">
        <f t="shared" si="70"/>
        <v>-45.098858018693697</v>
      </c>
      <c r="T378" s="34">
        <f t="shared" si="71"/>
        <v>103.21040006341516</v>
      </c>
      <c r="U378" s="32">
        <v>0</v>
      </c>
      <c r="V378" s="33">
        <f t="shared" si="72"/>
        <v>0</v>
      </c>
      <c r="W378" s="35">
        <f t="shared" si="73"/>
        <v>103.21040006341516</v>
      </c>
      <c r="X378" s="36">
        <v>0</v>
      </c>
      <c r="Y378" s="37">
        <f t="shared" si="74"/>
        <v>0</v>
      </c>
      <c r="Z378" s="38">
        <f t="shared" si="75"/>
        <v>0</v>
      </c>
      <c r="AA378" s="39">
        <f t="shared" si="76"/>
        <v>0</v>
      </c>
      <c r="AB378" s="40">
        <f t="shared" si="77"/>
        <v>103.21040006341516</v>
      </c>
      <c r="AC378" s="32">
        <f t="shared" si="78"/>
        <v>-93700.394010172604</v>
      </c>
      <c r="AD378" s="33">
        <f t="shared" si="79"/>
        <v>-45.098858018693697</v>
      </c>
      <c r="AE378" s="35">
        <f t="shared" si="80"/>
        <v>103.21040006341516</v>
      </c>
      <c r="AF378" s="41"/>
      <c r="AG378" s="119">
        <v>0</v>
      </c>
      <c r="AH378" s="41"/>
      <c r="AI378" s="32">
        <v>0</v>
      </c>
      <c r="AJ378" s="33">
        <f t="shared" si="81"/>
        <v>105.09587311653213</v>
      </c>
      <c r="AK378" s="33">
        <v>0</v>
      </c>
      <c r="AL378" s="42">
        <f t="shared" si="82"/>
        <v>0</v>
      </c>
      <c r="AM378" s="43">
        <f t="shared" si="83"/>
        <v>0</v>
      </c>
      <c r="AO378" s="44">
        <v>23270.11111904278</v>
      </c>
      <c r="AQ378" s="44">
        <v>289106.28519017668</v>
      </c>
      <c r="AS378" s="220"/>
      <c r="AT378" s="86">
        <v>-1089985.8999999999</v>
      </c>
      <c r="AU378" s="86">
        <v>-464446.92836319457</v>
      </c>
      <c r="AV378" s="86">
        <v>-4230.6533793217604</v>
      </c>
      <c r="AW378" s="86">
        <v>-176789</v>
      </c>
      <c r="AX378" s="129">
        <v>-369254.22713499999</v>
      </c>
    </row>
    <row r="379" spans="1:50">
      <c r="A379" s="26">
        <v>993</v>
      </c>
      <c r="B379" s="27">
        <v>4523</v>
      </c>
      <c r="C379" s="28"/>
      <c r="D379" s="29" t="s">
        <v>301</v>
      </c>
      <c r="E379" s="7">
        <v>401.66666666666669</v>
      </c>
      <c r="F379" s="7">
        <v>642262.66666666663</v>
      </c>
      <c r="G379" s="2">
        <v>1.6733333333333331</v>
      </c>
      <c r="H379" s="7">
        <v>383620.85889570555</v>
      </c>
      <c r="I379" s="7">
        <v>54246.666666666664</v>
      </c>
      <c r="J379" s="30">
        <v>0</v>
      </c>
      <c r="K379" s="4">
        <v>1.65</v>
      </c>
      <c r="L379" s="7">
        <v>632974.41717791406</v>
      </c>
      <c r="M379" s="7">
        <v>66188.150000000009</v>
      </c>
      <c r="N379" s="7">
        <v>699162.56717791408</v>
      </c>
      <c r="O379" s="31">
        <v>1740.6536942188732</v>
      </c>
      <c r="P379" s="31">
        <v>2391.9120957014184</v>
      </c>
      <c r="Q379" s="31">
        <v>72.772477606809119</v>
      </c>
      <c r="R379" s="32">
        <v>96787.852766997574</v>
      </c>
      <c r="S379" s="33">
        <f t="shared" si="70"/>
        <v>240.96560854854167</v>
      </c>
      <c r="T379" s="34">
        <f t="shared" si="71"/>
        <v>82.846660892289677</v>
      </c>
      <c r="U379" s="32">
        <v>30296</v>
      </c>
      <c r="V379" s="33">
        <f t="shared" si="72"/>
        <v>75.42572614107884</v>
      </c>
      <c r="W379" s="35">
        <f t="shared" si="73"/>
        <v>86.000026196835293</v>
      </c>
      <c r="X379" s="36">
        <v>0</v>
      </c>
      <c r="Y379" s="37">
        <f t="shared" si="74"/>
        <v>0</v>
      </c>
      <c r="Z379" s="38">
        <f t="shared" si="75"/>
        <v>30296</v>
      </c>
      <c r="AA379" s="39">
        <f t="shared" si="76"/>
        <v>75.42572614107884</v>
      </c>
      <c r="AB379" s="40">
        <f t="shared" si="77"/>
        <v>86.000026196835293</v>
      </c>
      <c r="AC379" s="32">
        <f t="shared" si="78"/>
        <v>127083.85276699757</v>
      </c>
      <c r="AD379" s="33">
        <f t="shared" si="79"/>
        <v>316.39133468962052</v>
      </c>
      <c r="AE379" s="35">
        <f t="shared" si="80"/>
        <v>86.000026196835293</v>
      </c>
      <c r="AF379" s="41"/>
      <c r="AG379" s="119">
        <v>0</v>
      </c>
      <c r="AH379" s="41"/>
      <c r="AI379" s="32">
        <v>12937.018246378735</v>
      </c>
      <c r="AJ379" s="33">
        <f t="shared" si="81"/>
        <v>72.772477606809119</v>
      </c>
      <c r="AK379" s="33">
        <v>0</v>
      </c>
      <c r="AL379" s="42">
        <f t="shared" si="82"/>
        <v>0</v>
      </c>
      <c r="AM379" s="43">
        <f t="shared" si="83"/>
        <v>12937.018246378735</v>
      </c>
      <c r="AO379" s="44">
        <v>2215.5128567685801</v>
      </c>
      <c r="AQ379" s="44">
        <v>38362.085889570553</v>
      </c>
      <c r="AS379" s="220"/>
      <c r="AT379" s="86">
        <v>-211413.05</v>
      </c>
      <c r="AU379" s="86">
        <v>-90083.854439487011</v>
      </c>
      <c r="AV379" s="86">
        <v>-820.57505375235655</v>
      </c>
      <c r="AW379" s="86">
        <v>-26762</v>
      </c>
      <c r="AX379" s="129">
        <v>-71620.333813999998</v>
      </c>
    </row>
    <row r="380" spans="1:50">
      <c r="A380" s="26">
        <v>995</v>
      </c>
      <c r="B380" s="27">
        <v>4525</v>
      </c>
      <c r="C380" s="28"/>
      <c r="D380" s="29" t="s">
        <v>302</v>
      </c>
      <c r="E380" s="7">
        <v>2210</v>
      </c>
      <c r="F380" s="7">
        <v>4275525</v>
      </c>
      <c r="G380" s="2">
        <v>1.59</v>
      </c>
      <c r="H380" s="7">
        <v>2689009.4339622636</v>
      </c>
      <c r="I380" s="7">
        <v>502133</v>
      </c>
      <c r="J380" s="30">
        <v>0</v>
      </c>
      <c r="K380" s="4">
        <v>1.65</v>
      </c>
      <c r="L380" s="7">
        <v>4436865.5660377359</v>
      </c>
      <c r="M380" s="7">
        <v>517478.86166666663</v>
      </c>
      <c r="N380" s="7">
        <v>4954344.4277044022</v>
      </c>
      <c r="O380" s="31">
        <v>2241.7848089160193</v>
      </c>
      <c r="P380" s="31">
        <v>2391.9120957014184</v>
      </c>
      <c r="Q380" s="31">
        <v>93.723544980804377</v>
      </c>
      <c r="R380" s="32">
        <v>122759.08240442065</v>
      </c>
      <c r="S380" s="33">
        <f t="shared" si="70"/>
        <v>55.547096110597579</v>
      </c>
      <c r="T380" s="34">
        <f t="shared" si="71"/>
        <v>96.045833337906672</v>
      </c>
      <c r="U380" s="32">
        <v>0</v>
      </c>
      <c r="V380" s="33">
        <f t="shared" si="72"/>
        <v>0</v>
      </c>
      <c r="W380" s="35">
        <f t="shared" si="73"/>
        <v>96.045833337906672</v>
      </c>
      <c r="X380" s="36">
        <v>0</v>
      </c>
      <c r="Y380" s="37">
        <f t="shared" si="74"/>
        <v>0</v>
      </c>
      <c r="Z380" s="38">
        <f t="shared" si="75"/>
        <v>0</v>
      </c>
      <c r="AA380" s="39">
        <f t="shared" si="76"/>
        <v>0</v>
      </c>
      <c r="AB380" s="40">
        <f t="shared" si="77"/>
        <v>96.045833337906672</v>
      </c>
      <c r="AC380" s="32">
        <f t="shared" si="78"/>
        <v>122759.08240442065</v>
      </c>
      <c r="AD380" s="33">
        <f t="shared" si="79"/>
        <v>55.547096110597579</v>
      </c>
      <c r="AE380" s="35">
        <f t="shared" si="80"/>
        <v>96.045833337906672</v>
      </c>
      <c r="AF380" s="41"/>
      <c r="AG380" s="119">
        <v>0</v>
      </c>
      <c r="AH380" s="41"/>
      <c r="AI380" s="32">
        <v>2674.3581573316997</v>
      </c>
      <c r="AJ380" s="33">
        <f t="shared" si="81"/>
        <v>93.723544980804377</v>
      </c>
      <c r="AK380" s="33">
        <v>0</v>
      </c>
      <c r="AL380" s="42">
        <f t="shared" si="82"/>
        <v>0</v>
      </c>
      <c r="AM380" s="43">
        <f t="shared" si="83"/>
        <v>2674.3581573316997</v>
      </c>
      <c r="AO380" s="44">
        <v>29416.127476109432</v>
      </c>
      <c r="AQ380" s="44">
        <v>268900.94339622644</v>
      </c>
      <c r="AS380" s="220"/>
      <c r="AT380" s="86">
        <v>-1139881.3999999999</v>
      </c>
      <c r="AU380" s="86">
        <v>-485707.59473942389</v>
      </c>
      <c r="AV380" s="86">
        <v>-4424.3170781392264</v>
      </c>
      <c r="AW380" s="86">
        <v>-149199</v>
      </c>
      <c r="AX380" s="129">
        <v>-386157.32295</v>
      </c>
    </row>
    <row r="381" spans="1:50">
      <c r="A381" s="26">
        <v>996</v>
      </c>
      <c r="B381" s="27">
        <v>4526</v>
      </c>
      <c r="C381" s="28"/>
      <c r="D381" s="29" t="s">
        <v>303</v>
      </c>
      <c r="E381" s="7">
        <v>198.33333333333334</v>
      </c>
      <c r="F381" s="7">
        <v>342071.66666666669</v>
      </c>
      <c r="G381" s="2">
        <v>1.6900000000000002</v>
      </c>
      <c r="H381" s="7">
        <v>202409.27021696256</v>
      </c>
      <c r="I381" s="7">
        <v>41634.666666666664</v>
      </c>
      <c r="J381" s="30">
        <v>0</v>
      </c>
      <c r="K381" s="4">
        <v>1.65</v>
      </c>
      <c r="L381" s="7">
        <v>333975.29585798812</v>
      </c>
      <c r="M381" s="7">
        <v>34366.962500000001</v>
      </c>
      <c r="N381" s="7">
        <v>368342.25835798815</v>
      </c>
      <c r="O381" s="31">
        <v>1857.1878572671671</v>
      </c>
      <c r="P381" s="31">
        <v>2391.9120957014184</v>
      </c>
      <c r="Q381" s="31">
        <v>77.644486208534957</v>
      </c>
      <c r="R381" s="32">
        <v>39239.847030433462</v>
      </c>
      <c r="S381" s="33">
        <f t="shared" si="70"/>
        <v>197.8479682206729</v>
      </c>
      <c r="T381" s="34">
        <f t="shared" si="71"/>
        <v>85.916026311376953</v>
      </c>
      <c r="U381" s="32">
        <v>398</v>
      </c>
      <c r="V381" s="33">
        <f t="shared" si="72"/>
        <v>2.0067226890756302</v>
      </c>
      <c r="W381" s="35">
        <f t="shared" si="73"/>
        <v>85.999922483509778</v>
      </c>
      <c r="X381" s="36">
        <v>0</v>
      </c>
      <c r="Y381" s="37">
        <f t="shared" si="74"/>
        <v>0</v>
      </c>
      <c r="Z381" s="38">
        <f t="shared" si="75"/>
        <v>398</v>
      </c>
      <c r="AA381" s="39">
        <f t="shared" si="76"/>
        <v>2.0067226890756302</v>
      </c>
      <c r="AB381" s="40">
        <f t="shared" si="77"/>
        <v>85.999922483509778</v>
      </c>
      <c r="AC381" s="32">
        <f t="shared" si="78"/>
        <v>39637.847030433462</v>
      </c>
      <c r="AD381" s="33">
        <f t="shared" si="79"/>
        <v>199.85469090974851</v>
      </c>
      <c r="AE381" s="35">
        <f t="shared" si="80"/>
        <v>85.999922483509778</v>
      </c>
      <c r="AF381" s="41"/>
      <c r="AG381" s="119">
        <v>0</v>
      </c>
      <c r="AH381" s="41"/>
      <c r="AI381" s="32">
        <v>43063.151767641109</v>
      </c>
      <c r="AJ381" s="33">
        <f t="shared" si="81"/>
        <v>77.644486208534957</v>
      </c>
      <c r="AK381" s="33">
        <v>0</v>
      </c>
      <c r="AL381" s="42">
        <f t="shared" si="82"/>
        <v>0</v>
      </c>
      <c r="AM381" s="43">
        <f t="shared" si="83"/>
        <v>43063.151767641109</v>
      </c>
      <c r="AO381" s="44">
        <v>1497.5610593491638</v>
      </c>
      <c r="AQ381" s="44">
        <v>20240.927021696254</v>
      </c>
      <c r="AS381" s="221"/>
      <c r="AT381" s="86">
        <v>-101848.6</v>
      </c>
      <c r="AU381" s="86">
        <v>-43398.061262818555</v>
      </c>
      <c r="AV381" s="86">
        <v>-395.31352954493087</v>
      </c>
      <c r="AW381" s="86">
        <v>-10234</v>
      </c>
      <c r="AX381" s="129">
        <v>-34503.226509</v>
      </c>
    </row>
    <row r="382" spans="1:50">
      <c r="B382" s="73"/>
      <c r="C382" s="73"/>
      <c r="D382" s="73"/>
      <c r="E382" s="73"/>
      <c r="F382" s="73"/>
      <c r="G382" s="74"/>
      <c r="H382" s="74"/>
      <c r="I382" s="73"/>
      <c r="J382" s="75"/>
      <c r="K382" s="76"/>
      <c r="L382" s="73"/>
      <c r="M382" s="73"/>
      <c r="N382" s="73"/>
      <c r="O382" s="73"/>
      <c r="P382" s="73"/>
      <c r="Q382" s="73"/>
      <c r="R382" s="77"/>
      <c r="S382" s="78"/>
      <c r="T382" s="79"/>
      <c r="U382" s="77"/>
      <c r="V382" s="78"/>
      <c r="W382" s="79"/>
      <c r="X382" s="80"/>
      <c r="Y382" s="81"/>
      <c r="Z382" s="81"/>
      <c r="AA382" s="80"/>
      <c r="AB382" s="79"/>
      <c r="AC382" s="77"/>
      <c r="AD382" s="78"/>
      <c r="AE382" s="79"/>
      <c r="AF382" s="82"/>
      <c r="AG382" s="85"/>
      <c r="AH382" s="82"/>
      <c r="AI382" s="83"/>
      <c r="AJ382" s="78"/>
      <c r="AK382" s="78"/>
      <c r="AL382" s="84"/>
      <c r="AM382" s="84"/>
      <c r="AO382" s="85"/>
      <c r="AQ382" s="113"/>
      <c r="AS382" s="130"/>
      <c r="AT382" s="133"/>
      <c r="AU382" s="133"/>
      <c r="AV382" s="133"/>
      <c r="AW382" s="133"/>
      <c r="AX382" s="131"/>
    </row>
    <row r="383" spans="1:50">
      <c r="D383" s="1" t="s">
        <v>416</v>
      </c>
      <c r="E383" s="7">
        <f>SUM(E3:E382)</f>
        <v>985471.00000000023</v>
      </c>
      <c r="F383" s="7">
        <f>SUM(F3:F382)</f>
        <v>2081525739.6666658</v>
      </c>
      <c r="G383" s="2">
        <v>0</v>
      </c>
      <c r="H383" s="7">
        <f>SUM(H3:H381)</f>
        <v>1325953799.9845719</v>
      </c>
      <c r="I383" s="7">
        <f>SUM(I3:I381)</f>
        <v>206643118.99999997</v>
      </c>
      <c r="J383" s="3">
        <f>SUM(J3:J382)</f>
        <v>33365000</v>
      </c>
      <c r="K383" s="3"/>
      <c r="L383" s="7">
        <f>SUM(L3:L382)</f>
        <v>2152012902.6846395</v>
      </c>
      <c r="M383" s="7">
        <f>SUM(M3:M382)</f>
        <v>205147102.17833343</v>
      </c>
      <c r="N383" s="7">
        <f>SUM(N3:N382)</f>
        <v>2357160004.8629746</v>
      </c>
      <c r="O383" s="31">
        <f>N383/E383</f>
        <v>2391.9120957014202</v>
      </c>
      <c r="Q383" s="31">
        <v>100</v>
      </c>
      <c r="R383" s="32">
        <f>SUM(R3:R381)</f>
        <v>-3.8633879739791155E-7</v>
      </c>
      <c r="S383" s="86"/>
      <c r="T383" s="43"/>
      <c r="U383" s="32">
        <f>SUM(U3:U382)</f>
        <v>35277565</v>
      </c>
      <c r="V383" s="87"/>
      <c r="W383" s="88"/>
      <c r="X383" s="89">
        <f>COUNTIF(X3:X381,"&gt;0")</f>
        <v>9</v>
      </c>
      <c r="Y383" s="86">
        <f>SUM(Y3:Y382)</f>
        <v>-125560.8175569786</v>
      </c>
      <c r="Z383" s="86">
        <f>SUM(Z3:Z382)</f>
        <v>35152004.182443023</v>
      </c>
      <c r="AA383" s="90"/>
      <c r="AB383" s="88"/>
      <c r="AC383" s="32">
        <f>SUM(AC2:AC381)</f>
        <v>35152004.182442673</v>
      </c>
      <c r="AD383" s="87"/>
      <c r="AE383" s="88"/>
      <c r="AF383" s="82"/>
      <c r="AG383" s="44">
        <f>SUM(AG3:AG381)</f>
        <v>90844000</v>
      </c>
      <c r="AH383" s="82"/>
      <c r="AI383" s="91">
        <f>SUM(AI3:AI381)</f>
        <v>40000000.000000022</v>
      </c>
      <c r="AJ383" s="86"/>
      <c r="AK383" s="92">
        <f>COUNTIF(AK3:AK381,"&gt;0")</f>
        <v>5</v>
      </c>
      <c r="AL383" s="93">
        <f>SUM(AL3:AL381)</f>
        <v>-1668399.686564995</v>
      </c>
      <c r="AM383" s="93">
        <f>SUM(AM3:AM381)</f>
        <v>38331600.313435026</v>
      </c>
      <c r="AO383" s="44">
        <f>SUM(AO3:AO381)</f>
        <v>12239999.999999987</v>
      </c>
      <c r="AQ383" s="44"/>
      <c r="AS383" s="216">
        <f t="shared" ref="AS383:AX383" si="84">SUM(AS3:AS381)</f>
        <v>0</v>
      </c>
      <c r="AT383" s="86">
        <f t="shared" si="84"/>
        <v>-510080990.40000033</v>
      </c>
      <c r="AU383" s="86">
        <f t="shared" si="84"/>
        <v>-217347353.99993685</v>
      </c>
      <c r="AV383" s="86">
        <f t="shared" si="84"/>
        <v>-1979819.9999450014</v>
      </c>
      <c r="AW383" s="86">
        <f t="shared" si="84"/>
        <v>-109067885</v>
      </c>
      <c r="AX383" s="129">
        <f t="shared" si="84"/>
        <v>-172799999.99992886</v>
      </c>
    </row>
    <row r="384" spans="1:50" ht="13.5" thickBot="1">
      <c r="B384" s="94"/>
      <c r="C384" s="94"/>
      <c r="D384" s="94"/>
      <c r="E384" s="94"/>
      <c r="F384" s="94"/>
      <c r="G384" s="110">
        <f>$F$383/H383</f>
        <v>1.5698327797626774</v>
      </c>
      <c r="H384" s="95"/>
      <c r="I384" s="94"/>
      <c r="J384" s="96"/>
      <c r="K384" s="94"/>
      <c r="L384" s="94"/>
      <c r="M384" s="94"/>
      <c r="N384" s="94"/>
      <c r="O384" s="94"/>
      <c r="P384" s="94"/>
      <c r="Q384" s="94"/>
      <c r="R384" s="97">
        <f>SUMIF(R3:R381,"&gt;0")</f>
        <v>96584101.680340558</v>
      </c>
      <c r="S384" s="98"/>
      <c r="T384" s="99"/>
      <c r="U384" s="100"/>
      <c r="V384" s="98"/>
      <c r="W384" s="99"/>
      <c r="X384" s="101"/>
      <c r="Y384" s="102"/>
      <c r="Z384" s="102"/>
      <c r="AA384" s="101"/>
      <c r="AB384" s="99"/>
      <c r="AC384" s="100"/>
      <c r="AD384" s="98"/>
      <c r="AE384" s="99"/>
      <c r="AF384" s="82"/>
      <c r="AG384" s="105"/>
      <c r="AH384" s="82"/>
      <c r="AI384" s="103"/>
      <c r="AJ384" s="98"/>
      <c r="AK384" s="98"/>
      <c r="AL384" s="104"/>
      <c r="AM384" s="104"/>
      <c r="AO384" s="105"/>
      <c r="AQ384" s="114"/>
      <c r="AS384" s="103"/>
      <c r="AT384" s="98"/>
      <c r="AU384" s="98"/>
      <c r="AV384" s="98"/>
      <c r="AW384" s="98"/>
      <c r="AX384" s="132"/>
    </row>
    <row r="385" spans="1:49" ht="13.5" thickTop="1">
      <c r="A385" s="108" t="s">
        <v>430</v>
      </c>
      <c r="AT385" s="7"/>
      <c r="AU385" s="7"/>
      <c r="AV385" s="7"/>
    </row>
    <row r="386" spans="1:49">
      <c r="O386" s="128"/>
      <c r="AU386" s="7"/>
      <c r="AV386" s="7"/>
    </row>
    <row r="387" spans="1:49">
      <c r="D387" s="107"/>
      <c r="E387" s="109"/>
      <c r="F387" s="109"/>
      <c r="G387" s="122"/>
      <c r="H387" s="109"/>
      <c r="I387" s="123"/>
      <c r="J387" s="109"/>
      <c r="K387" s="109"/>
      <c r="L387" s="109"/>
      <c r="M387" s="124"/>
      <c r="N387" s="109"/>
      <c r="O387" s="109"/>
      <c r="P387" s="109"/>
      <c r="Q387" s="125"/>
      <c r="R387" s="126" t="s">
        <v>425</v>
      </c>
      <c r="S387" s="125"/>
      <c r="T387" s="109"/>
      <c r="U387" s="126" t="s">
        <v>425</v>
      </c>
      <c r="V387" s="109"/>
      <c r="W387" s="109"/>
      <c r="X387" s="126"/>
      <c r="Y387" s="109"/>
      <c r="Z387" s="109"/>
      <c r="AB387" s="109"/>
      <c r="AC387" s="126" t="s">
        <v>425</v>
      </c>
      <c r="AD387" s="127"/>
      <c r="AE387" s="127"/>
      <c r="AF387" s="126" t="s">
        <v>425</v>
      </c>
      <c r="AG387" s="109"/>
      <c r="AH387" s="109"/>
      <c r="AI387" s="109"/>
      <c r="AJ387" s="109"/>
      <c r="AK387" s="109"/>
      <c r="AL387" s="124"/>
      <c r="AM387" s="126" t="s">
        <v>425</v>
      </c>
      <c r="AN387" s="124"/>
      <c r="AO387" s="126"/>
      <c r="AP387" s="124"/>
      <c r="AQ387" s="109"/>
      <c r="AR387" s="109"/>
      <c r="AS387" s="126" t="s">
        <v>425</v>
      </c>
      <c r="AW387" s="7"/>
    </row>
    <row r="388" spans="1:49">
      <c r="D388" s="1" t="s">
        <v>307</v>
      </c>
    </row>
    <row r="389" spans="1:49">
      <c r="D389" s="1" t="s">
        <v>311</v>
      </c>
      <c r="E389" s="7"/>
      <c r="F389" s="7"/>
      <c r="I389" s="7"/>
      <c r="L389" s="7"/>
      <c r="M389" s="7"/>
      <c r="N389" s="7"/>
      <c r="O389" s="31"/>
      <c r="X389" s="1"/>
      <c r="Y389" s="1"/>
      <c r="Z389" s="1"/>
      <c r="AA389" s="1"/>
      <c r="AQ389" s="1"/>
      <c r="AR389" s="1"/>
    </row>
    <row r="390" spans="1:49">
      <c r="B390" s="217" t="s">
        <v>431</v>
      </c>
      <c r="C390" s="218"/>
      <c r="D390" s="162" t="s">
        <v>307</v>
      </c>
    </row>
    <row r="392" spans="1:49">
      <c r="B392" s="109"/>
      <c r="C392" s="109"/>
      <c r="D392" s="136" t="s">
        <v>165</v>
      </c>
    </row>
    <row r="393" spans="1:49">
      <c r="B393" s="109"/>
      <c r="C393" s="109"/>
      <c r="D393" s="136" t="s">
        <v>179</v>
      </c>
    </row>
    <row r="394" spans="1:49">
      <c r="B394" s="217" t="s">
        <v>431</v>
      </c>
      <c r="C394" s="218"/>
      <c r="D394" s="137" t="s">
        <v>165</v>
      </c>
    </row>
    <row r="396" spans="1:49">
      <c r="D396" s="1" t="s">
        <v>313</v>
      </c>
    </row>
    <row r="397" spans="1:49">
      <c r="D397" s="1" t="s">
        <v>141</v>
      </c>
    </row>
    <row r="398" spans="1:49">
      <c r="B398" s="217" t="s">
        <v>431</v>
      </c>
      <c r="C398" s="218"/>
      <c r="D398" s="163" t="s">
        <v>313</v>
      </c>
    </row>
    <row r="402" spans="1:49">
      <c r="A402" s="1" t="s">
        <v>426</v>
      </c>
      <c r="AW402" s="7"/>
    </row>
    <row r="403" spans="1:49">
      <c r="A403" s="108" t="s">
        <v>429</v>
      </c>
    </row>
  </sheetData>
  <sortState ref="A3:AX381">
    <sortCondition ref="A3:A381"/>
  </sortState>
  <mergeCells count="10">
    <mergeCell ref="B390:C390"/>
    <mergeCell ref="B398:C398"/>
    <mergeCell ref="AS3:AS381"/>
    <mergeCell ref="B394:C394"/>
    <mergeCell ref="AS1:AX1"/>
    <mergeCell ref="R1:T1"/>
    <mergeCell ref="U1:W1"/>
    <mergeCell ref="X1:AB1"/>
    <mergeCell ref="AC1:AE1"/>
    <mergeCell ref="AI1:AM1"/>
  </mergeCells>
  <conditionalFormatting sqref="X3:Y381 AL3:AL381">
    <cfRule type="cellIs" dxfId="14" priority="15" operator="greaterThan">
      <formula>0</formula>
    </cfRule>
  </conditionalFormatting>
  <conditionalFormatting sqref="AB3:AB381">
    <cfRule type="cellIs" dxfId="13" priority="12" operator="lessThan">
      <formula>85.98</formula>
    </cfRule>
    <cfRule type="cellIs" dxfId="12" priority="13" operator="lessThan">
      <formula>85.5</formula>
    </cfRule>
    <cfRule type="cellIs" dxfId="11" priority="14" operator="lessThan">
      <formula>85</formula>
    </cfRule>
  </conditionalFormatting>
  <conditionalFormatting sqref="AK3:AL381 Y161">
    <cfRule type="cellIs" dxfId="10" priority="11" operator="greaterThan">
      <formula>0</formula>
    </cfRule>
  </conditionalFormatting>
  <conditionalFormatting sqref="Y284">
    <cfRule type="cellIs" dxfId="9" priority="10" operator="greaterThan">
      <formula>0</formula>
    </cfRule>
  </conditionalFormatting>
  <conditionalFormatting sqref="Y284">
    <cfRule type="cellIs" dxfId="8" priority="9" operator="greaterThan">
      <formula>0</formula>
    </cfRule>
  </conditionalFormatting>
  <conditionalFormatting sqref="Y284">
    <cfRule type="cellIs" dxfId="7" priority="8" operator="greaterThan">
      <formula>0</formula>
    </cfRule>
  </conditionalFormatting>
  <conditionalFormatting sqref="Y272">
    <cfRule type="cellIs" dxfId="6" priority="7" operator="greaterThan">
      <formula>0</formula>
    </cfRule>
  </conditionalFormatting>
  <conditionalFormatting sqref="Y272">
    <cfRule type="cellIs" dxfId="5" priority="6" operator="greaterThan">
      <formula>0</formula>
    </cfRule>
  </conditionalFormatting>
  <conditionalFormatting sqref="Y272">
    <cfRule type="cellIs" dxfId="4" priority="5" operator="greaterThan">
      <formula>0</formula>
    </cfRule>
  </conditionalFormatting>
  <conditionalFormatting sqref="Y207">
    <cfRule type="cellIs" dxfId="3" priority="4" operator="greaterThan">
      <formula>0</formula>
    </cfRule>
  </conditionalFormatting>
  <conditionalFormatting sqref="Y207">
    <cfRule type="cellIs" dxfId="2" priority="3" operator="greaterThan">
      <formula>0</formula>
    </cfRule>
  </conditionalFormatting>
  <conditionalFormatting sqref="Y207">
    <cfRule type="cellIs" dxfId="1" priority="2" operator="greaterThan">
      <formula>0</formula>
    </cfRule>
  </conditionalFormatting>
  <conditionalFormatting sqref="AG162">
    <cfRule type="cellIs" dxfId="0" priority="1" operator="greaterThan">
      <formula>0</formula>
    </cfRule>
  </conditionalFormatting>
  <pageMargins left="0.19685039370078741" right="0.27559055118110237" top="0.6692913385826772" bottom="0.47244094488188981" header="0.51181102362204722" footer="0.19685039370078741"/>
  <pageSetup paperSize="9" scale="20" fitToHeight="10" orientation="landscape" r:id="rId1"/>
  <headerFooter>
    <oddHeader>&amp;L&amp;"Arial,Fett"&amp;22Vollzug 2013&amp;"Arial,Standard"&amp;10 &amp;"Arial,Fett"&amp;14(Durchschnitt der Jahre 2010/2011/2012)</oddHeader>
    <oddFooter>&amp;L&amp;8&amp;F/&amp;A&amp;C&amp;8- &amp;P / 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Vollzug 2013</vt:lpstr>
      <vt:lpstr>'Vollzug 2013'!Drucktitel</vt:lpstr>
    </vt:vector>
  </TitlesOfParts>
  <Company>Finanzverwaltung des Kantons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 Dänzer</dc:creator>
  <cp:lastModifiedBy>Dänzer Beat, FIN-FV</cp:lastModifiedBy>
  <cp:lastPrinted>2013-11-05T15:36:22Z</cp:lastPrinted>
  <dcterms:created xsi:type="dcterms:W3CDTF">2004-07-26T14:44:20Z</dcterms:created>
  <dcterms:modified xsi:type="dcterms:W3CDTF">2021-03-12T08:16:04Z</dcterms:modified>
</cp:coreProperties>
</file>